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450" windowHeight="11265" activeTab="0"/>
  </bookViews>
  <sheets>
    <sheet name="tong hop thuong" sheetId="1" r:id="rId1"/>
    <sheet name="thong ke thuong" sheetId="2" r:id="rId2"/>
  </sheets>
  <definedNames/>
  <calcPr fullCalcOnLoad="1"/>
</workbook>
</file>

<file path=xl/sharedStrings.xml><?xml version="1.0" encoding="utf-8"?>
<sst xmlns="http://schemas.openxmlformats.org/spreadsheetml/2006/main" count="415" uniqueCount="250">
  <si>
    <t>TT</t>
  </si>
  <si>
    <t>I</t>
  </si>
  <si>
    <t>II</t>
  </si>
  <si>
    <t>A</t>
  </si>
  <si>
    <t>B</t>
  </si>
  <si>
    <t>Trạm y tế</t>
  </si>
  <si>
    <t>III</t>
  </si>
  <si>
    <t>Đất ở hiện có, cải tạo</t>
  </si>
  <si>
    <t>Đất nhà vườn</t>
  </si>
  <si>
    <t>Đất ở biệt thự</t>
  </si>
  <si>
    <t>IV</t>
  </si>
  <si>
    <t>GD-01</t>
  </si>
  <si>
    <t>GD-02</t>
  </si>
  <si>
    <t>GD-03</t>
  </si>
  <si>
    <t>GD-04</t>
  </si>
  <si>
    <t>GD-05</t>
  </si>
  <si>
    <t>GD-06</t>
  </si>
  <si>
    <t>CC</t>
  </si>
  <si>
    <t>CC-01</t>
  </si>
  <si>
    <t>CC-02</t>
  </si>
  <si>
    <t>CC-03</t>
  </si>
  <si>
    <t>CC-04</t>
  </si>
  <si>
    <t>CC-05</t>
  </si>
  <si>
    <t>TM</t>
  </si>
  <si>
    <t>TM-01</t>
  </si>
  <si>
    <t>TM-02</t>
  </si>
  <si>
    <t>TM-03</t>
  </si>
  <si>
    <t>TM-04</t>
  </si>
  <si>
    <t>TM-05</t>
  </si>
  <si>
    <t>TM-06</t>
  </si>
  <si>
    <t>TM-07</t>
  </si>
  <si>
    <t>TM-08</t>
  </si>
  <si>
    <t>TM-10</t>
  </si>
  <si>
    <t>TM-11</t>
  </si>
  <si>
    <t>CT-01</t>
  </si>
  <si>
    <t>Chung cư cao tầng</t>
  </si>
  <si>
    <t>CT-02</t>
  </si>
  <si>
    <t>CT-03</t>
  </si>
  <si>
    <t>CT-04</t>
  </si>
  <si>
    <t>NV</t>
  </si>
  <si>
    <t>NV-01</t>
  </si>
  <si>
    <t>NV-02</t>
  </si>
  <si>
    <t>NV-03</t>
  </si>
  <si>
    <t>NV-04</t>
  </si>
  <si>
    <t>NV-05</t>
  </si>
  <si>
    <t>NV-06</t>
  </si>
  <si>
    <t>NV-07</t>
  </si>
  <si>
    <t>NV-08</t>
  </si>
  <si>
    <t>NV-09</t>
  </si>
  <si>
    <t>NV-10</t>
  </si>
  <si>
    <t>NV-11</t>
  </si>
  <si>
    <t>NV-12</t>
  </si>
  <si>
    <t>NV-13</t>
  </si>
  <si>
    <t>NV-14</t>
  </si>
  <si>
    <t>BT</t>
  </si>
  <si>
    <t>BT-01</t>
  </si>
  <si>
    <t>BT-02</t>
  </si>
  <si>
    <t>BT-03</t>
  </si>
  <si>
    <t>BT-04</t>
  </si>
  <si>
    <t>BT-05</t>
  </si>
  <si>
    <t>BT-06</t>
  </si>
  <si>
    <t>BT-07</t>
  </si>
  <si>
    <t>BT-08</t>
  </si>
  <si>
    <t>BT-09</t>
  </si>
  <si>
    <t>BT-10</t>
  </si>
  <si>
    <t>BT-11</t>
  </si>
  <si>
    <t>BT-12</t>
  </si>
  <si>
    <t>BT-13</t>
  </si>
  <si>
    <t>BT-14</t>
  </si>
  <si>
    <t>BT-15</t>
  </si>
  <si>
    <t>BT-16</t>
  </si>
  <si>
    <t>BT-17</t>
  </si>
  <si>
    <t>BT-18</t>
  </si>
  <si>
    <t>BT-19</t>
  </si>
  <si>
    <t>BT-20</t>
  </si>
  <si>
    <t>BT-21</t>
  </si>
  <si>
    <t>BT-22</t>
  </si>
  <si>
    <t>BT-23</t>
  </si>
  <si>
    <t>BT-24</t>
  </si>
  <si>
    <t>BT-25</t>
  </si>
  <si>
    <t>BT-26</t>
  </si>
  <si>
    <t>BT-27</t>
  </si>
  <si>
    <t>MN-02</t>
  </si>
  <si>
    <t>CC-06</t>
  </si>
  <si>
    <t>CC-07</t>
  </si>
  <si>
    <t>Trường trung học cơ sở</t>
  </si>
  <si>
    <t>Truường tiểu học</t>
  </si>
  <si>
    <t>Trường trung học cơ sở (hiện có)</t>
  </si>
  <si>
    <t>Đất bưu điện</t>
  </si>
  <si>
    <t>Bưu điện khu ở</t>
  </si>
  <si>
    <t>Nhà văn hóa cấp cơ sở</t>
  </si>
  <si>
    <t>CC-08</t>
  </si>
  <si>
    <t>TM-09</t>
  </si>
  <si>
    <t>Chợ lớn trung tâm</t>
  </si>
  <si>
    <t>Chợ khu vực</t>
  </si>
  <si>
    <t>HT-01</t>
  </si>
  <si>
    <t>HT-02</t>
  </si>
  <si>
    <t>HT-03</t>
  </si>
  <si>
    <t>HT-04</t>
  </si>
  <si>
    <t>HT-05</t>
  </si>
  <si>
    <t>CXCV-01</t>
  </si>
  <si>
    <t>CXTT-01</t>
  </si>
  <si>
    <t>CXTT-02</t>
  </si>
  <si>
    <t>CXTT-03</t>
  </si>
  <si>
    <t>CXTT-04</t>
  </si>
  <si>
    <t>CXTT-05</t>
  </si>
  <si>
    <t>CXTT-06</t>
  </si>
  <si>
    <t>CXTT-07</t>
  </si>
  <si>
    <t>CXTT-08</t>
  </si>
  <si>
    <t>CXTT-09</t>
  </si>
  <si>
    <t>CXTT-10</t>
  </si>
  <si>
    <t>CXTT-11</t>
  </si>
  <si>
    <t>CXTT-12</t>
  </si>
  <si>
    <t>CXTT-13</t>
  </si>
  <si>
    <t>CXTT-14</t>
  </si>
  <si>
    <t>CXTT-15</t>
  </si>
  <si>
    <t>Cây xanh thể thao</t>
  </si>
  <si>
    <t>CXTT-16</t>
  </si>
  <si>
    <t>CXTT-17</t>
  </si>
  <si>
    <t>Ký hiệu lô đất</t>
  </si>
  <si>
    <t>Chức năng sử dụng đất</t>
  </si>
  <si>
    <t>Mât độ XD tối đa</t>
  </si>
  <si>
    <t>HT</t>
  </si>
  <si>
    <t>CT</t>
  </si>
  <si>
    <t>Đất công trình trong đơn vị ở</t>
  </si>
  <si>
    <t>Đất ở</t>
  </si>
  <si>
    <t xml:space="preserve">Đất ở mới </t>
  </si>
  <si>
    <t>-Nhà Biệt thự</t>
  </si>
  <si>
    <t>-Nhà chung cư cao tầng</t>
  </si>
  <si>
    <t>Đất các công trình công cộng cấp đơn vị ở</t>
  </si>
  <si>
    <t>Công trình giáo dục</t>
  </si>
  <si>
    <t>Công trình y tế</t>
  </si>
  <si>
    <t>Công trình nhà văn hóa</t>
  </si>
  <si>
    <t>Cây xanh - TDTT khu ở</t>
  </si>
  <si>
    <t>Đất công trình ngoài đơn vị ở</t>
  </si>
  <si>
    <t>Đất dịch vụ thương mại</t>
  </si>
  <si>
    <t>Đất ở hiện trạng, cải tạo</t>
  </si>
  <si>
    <t>Đất chợ</t>
  </si>
  <si>
    <t>Đất giao thông đơn vị ở</t>
  </si>
  <si>
    <t>HT-06</t>
  </si>
  <si>
    <t>HT-07</t>
  </si>
  <si>
    <t>HT-08</t>
  </si>
  <si>
    <t>HT-09</t>
  </si>
  <si>
    <t>HT-10</t>
  </si>
  <si>
    <t>HT-11</t>
  </si>
  <si>
    <t>HT-12</t>
  </si>
  <si>
    <t>HT-13</t>
  </si>
  <si>
    <t>HT-14</t>
  </si>
  <si>
    <t>NV-15</t>
  </si>
  <si>
    <t>NV-16</t>
  </si>
  <si>
    <t>NV-17</t>
  </si>
  <si>
    <t>NV-18</t>
  </si>
  <si>
    <t>NV-19</t>
  </si>
  <si>
    <t>NV-20</t>
  </si>
  <si>
    <t>NV-21</t>
  </si>
  <si>
    <t>NV-22</t>
  </si>
  <si>
    <t>NV-23</t>
  </si>
  <si>
    <t>NV-24</t>
  </si>
  <si>
    <t>NV-25</t>
  </si>
  <si>
    <t>NV-26</t>
  </si>
  <si>
    <t>NV-27</t>
  </si>
  <si>
    <t>NV-28</t>
  </si>
  <si>
    <t>NV-29</t>
  </si>
  <si>
    <t>NV-30</t>
  </si>
  <si>
    <t>NV-31</t>
  </si>
  <si>
    <t>NV-32</t>
  </si>
  <si>
    <t>NV-33</t>
  </si>
  <si>
    <t>NV-34</t>
  </si>
  <si>
    <t>NV-35</t>
  </si>
  <si>
    <t>NV-36</t>
  </si>
  <si>
    <t>NV-37</t>
  </si>
  <si>
    <t>BT-28</t>
  </si>
  <si>
    <t>BT-29</t>
  </si>
  <si>
    <t>BT-30</t>
  </si>
  <si>
    <t>BT-31</t>
  </si>
  <si>
    <t>BT-32</t>
  </si>
  <si>
    <t>BT-33</t>
  </si>
  <si>
    <t>BT-34</t>
  </si>
  <si>
    <t>BT-35</t>
  </si>
  <si>
    <t>BT-36</t>
  </si>
  <si>
    <t>BT-37</t>
  </si>
  <si>
    <t>BT-38</t>
  </si>
  <si>
    <t>BT-39</t>
  </si>
  <si>
    <t>BT-40</t>
  </si>
  <si>
    <t>BT-41</t>
  </si>
  <si>
    <t>BT-42</t>
  </si>
  <si>
    <t>BT-43</t>
  </si>
  <si>
    <t>BT-44</t>
  </si>
  <si>
    <t>BT-45</t>
  </si>
  <si>
    <t>BT-46</t>
  </si>
  <si>
    <t>BT-47</t>
  </si>
  <si>
    <t>BT-48</t>
  </si>
  <si>
    <t>BT-49</t>
  </si>
  <si>
    <t>BT-50</t>
  </si>
  <si>
    <t>BT-51</t>
  </si>
  <si>
    <t>BT-52</t>
  </si>
  <si>
    <t>BT-53</t>
  </si>
  <si>
    <t>BT-54</t>
  </si>
  <si>
    <t>Bãi đỗ xe</t>
  </si>
  <si>
    <t>GT</t>
  </si>
  <si>
    <t>Giao thông đơn vị ở</t>
  </si>
  <si>
    <t>Công trình dịch vụ - thương mại cao tầng</t>
  </si>
  <si>
    <t>CC-12</t>
  </si>
  <si>
    <t xml:space="preserve">Khu công viên cây xanh </t>
  </si>
  <si>
    <t>a</t>
  </si>
  <si>
    <t>b</t>
  </si>
  <si>
    <t>c</t>
  </si>
  <si>
    <t>GD</t>
  </si>
  <si>
    <t>CXTT</t>
  </si>
  <si>
    <t>CXCV</t>
  </si>
  <si>
    <t>Đất giao thông cấp đô thị</t>
  </si>
  <si>
    <t>Giao thông cấp đô thị</t>
  </si>
  <si>
    <t>P</t>
  </si>
  <si>
    <t>Ký hiệu</t>
  </si>
  <si>
    <t>Chức năng đất</t>
  </si>
  <si>
    <t>Tt</t>
  </si>
  <si>
    <t>Tỷ lệ(%)</t>
  </si>
  <si>
    <t>Diện tích(m2)</t>
  </si>
  <si>
    <t>Tổng diện tích khu vực quy hoạch</t>
  </si>
  <si>
    <t>-Nhà vườn</t>
  </si>
  <si>
    <t>Đất chợ trung tâm</t>
  </si>
  <si>
    <t>Đất công viên, cây xanh tập trung</t>
  </si>
  <si>
    <t>Đất CT công cộng cấp đô thị</t>
  </si>
  <si>
    <t xml:space="preserve">Mặt nước công viên cây xanh </t>
  </si>
  <si>
    <t>Điểm trường mẫu giáo</t>
  </si>
  <si>
    <t>CT-05</t>
  </si>
  <si>
    <t>MN-03</t>
  </si>
  <si>
    <t>MN-04</t>
  </si>
  <si>
    <t>MN-05</t>
  </si>
  <si>
    <t>CXTT-18</t>
  </si>
  <si>
    <t>CXTT-19</t>
  </si>
  <si>
    <t>CXTT-20</t>
  </si>
  <si>
    <t>CXTT-21</t>
  </si>
  <si>
    <t>CXTT-22</t>
  </si>
  <si>
    <t>CXTT-23</t>
  </si>
  <si>
    <t>Đất nhà ở CN công ty 732</t>
  </si>
  <si>
    <t>GD-07</t>
  </si>
  <si>
    <t>TM-12</t>
  </si>
  <si>
    <t>MN-01</t>
  </si>
  <si>
    <t>Cây xanh tập trung</t>
  </si>
  <si>
    <t>CXTT-24</t>
  </si>
  <si>
    <t>Diện tích đã được giao sử dụng</t>
  </si>
  <si>
    <t>Diện tích đã được giao chưa  sử dụng</t>
  </si>
  <si>
    <t>Diện tích đã BTGPMB, xác minh đất CSD do NN quản lý</t>
  </si>
  <si>
    <t>Diện tích chưa giao do chính quyền địa phương và nhân dân quản lý</t>
  </si>
  <si>
    <t>Ghi chú</t>
  </si>
  <si>
    <t xml:space="preserve">BIỂU TỔNG HỢP CHI TIẾT SỬ DỤNG ĐẤT </t>
  </si>
  <si>
    <t>Quy hoạch chi tiết khu đô thị Nam Bờ Y (tỷ lệ 1/500)</t>
  </si>
  <si>
    <t xml:space="preserve">BIỂU TỔNG HỢP SỬ DỤNG ĐẤT </t>
  </si>
  <si>
    <t>Diện tích lô đất (m2)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</si>
</sst>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[$-409]h:mm:ss\ AM/PM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name val=".VnArial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justify" vertical="top" wrapText="1"/>
    </xf>
    <xf numFmtId="3" fontId="20" fillId="0" borderId="13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0" xfId="42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left"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3" fontId="27" fillId="0" borderId="10" xfId="0" applyNumberFormat="1" applyFont="1" applyBorder="1" applyAlignment="1">
      <alignment/>
    </xf>
    <xf numFmtId="0" fontId="31" fillId="0" borderId="0" xfId="0" applyFont="1" applyAlignment="1">
      <alignment horizontal="center"/>
    </xf>
    <xf numFmtId="3" fontId="2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25" sqref="E25:E29"/>
    </sheetView>
  </sheetViews>
  <sheetFormatPr defaultColWidth="9.140625" defaultRowHeight="12.75"/>
  <cols>
    <col min="1" max="1" width="6.421875" style="60" customWidth="1"/>
    <col min="2" max="2" width="8.421875" style="60" customWidth="1"/>
    <col min="3" max="3" width="41.28125" style="60" customWidth="1"/>
    <col min="4" max="4" width="13.8515625" style="60" customWidth="1"/>
    <col min="5" max="5" width="10.28125" style="60" customWidth="1"/>
    <col min="6" max="16384" width="9.140625" style="60" customWidth="1"/>
  </cols>
  <sheetData>
    <row r="1" spans="1:10" ht="18.75">
      <c r="A1" s="68" t="s">
        <v>248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>
      <c r="A2" s="68" t="s">
        <v>247</v>
      </c>
      <c r="B2" s="68"/>
      <c r="C2" s="68"/>
      <c r="D2" s="68"/>
      <c r="E2" s="68"/>
      <c r="F2" s="68"/>
      <c r="G2" s="68"/>
      <c r="H2" s="68"/>
      <c r="I2" s="68"/>
      <c r="J2" s="68"/>
    </row>
    <row r="5" spans="1:10" ht="94.5" customHeight="1">
      <c r="A5" s="39" t="s">
        <v>215</v>
      </c>
      <c r="B5" s="33" t="s">
        <v>213</v>
      </c>
      <c r="C5" s="33" t="s">
        <v>214</v>
      </c>
      <c r="D5" s="33" t="s">
        <v>217</v>
      </c>
      <c r="E5" s="33" t="s">
        <v>216</v>
      </c>
      <c r="F5" s="57" t="s">
        <v>241</v>
      </c>
      <c r="G5" s="57" t="s">
        <v>242</v>
      </c>
      <c r="H5" s="57" t="s">
        <v>243</v>
      </c>
      <c r="I5" s="58" t="s">
        <v>244</v>
      </c>
      <c r="J5" s="59" t="s">
        <v>245</v>
      </c>
    </row>
    <row r="6" spans="1:10" ht="15.75">
      <c r="A6" s="39"/>
      <c r="B6" s="33"/>
      <c r="C6" s="35" t="str">
        <f>'thong ke thuong'!C6</f>
        <v>Tổng diện tích khu vực quy hoạch</v>
      </c>
      <c r="D6" s="35">
        <f>'thong ke thuong'!D6</f>
        <v>3400000</v>
      </c>
      <c r="E6" s="35">
        <v>100</v>
      </c>
      <c r="F6" s="61"/>
      <c r="G6" s="61"/>
      <c r="H6" s="61"/>
      <c r="I6" s="67">
        <f>D6</f>
        <v>3400000</v>
      </c>
      <c r="J6" s="61"/>
    </row>
    <row r="7" spans="1:10" s="64" customFormat="1" ht="15.75">
      <c r="A7" s="40" t="str">
        <f>'thong ke thuong'!A7</f>
        <v>A</v>
      </c>
      <c r="B7" s="33"/>
      <c r="C7" s="35" t="str">
        <f>'thong ke thuong'!C7</f>
        <v>Đất công trình trong đơn vị ở</v>
      </c>
      <c r="D7" s="35">
        <f>'thong ke thuong'!D7</f>
        <v>2153808</v>
      </c>
      <c r="E7" s="36">
        <f>D7/D6%</f>
        <v>63.34729411764706</v>
      </c>
      <c r="F7" s="72"/>
      <c r="G7" s="63"/>
      <c r="H7" s="63"/>
      <c r="I7" s="67">
        <f aca="true" t="shared" si="0" ref="I7:I29">D7</f>
        <v>2153808</v>
      </c>
      <c r="J7" s="63"/>
    </row>
    <row r="8" spans="1:10" s="66" customFormat="1" ht="15.75">
      <c r="A8" s="40" t="str">
        <f>'thong ke thuong'!A8</f>
        <v>I</v>
      </c>
      <c r="B8" s="38"/>
      <c r="C8" s="37" t="str">
        <f>'thong ke thuong'!C8</f>
        <v>Đất ở</v>
      </c>
      <c r="D8" s="37">
        <f>'thong ke thuong'!D8</f>
        <v>988119</v>
      </c>
      <c r="E8" s="36">
        <f>D8/D6%</f>
        <v>29.062323529411763</v>
      </c>
      <c r="F8" s="65"/>
      <c r="G8" s="65"/>
      <c r="H8" s="65"/>
      <c r="I8" s="67">
        <f t="shared" si="0"/>
        <v>988119</v>
      </c>
      <c r="J8" s="65"/>
    </row>
    <row r="9" spans="1:10" ht="15.75">
      <c r="A9" s="41">
        <f>'thong ke thuong'!A9</f>
        <v>1</v>
      </c>
      <c r="B9" s="13" t="str">
        <f>'thong ke thuong'!B9</f>
        <v>HT</v>
      </c>
      <c r="C9" s="13" t="str">
        <f>'thong ke thuong'!C9</f>
        <v>Đất ở hiện trạng, cải tạo</v>
      </c>
      <c r="D9" s="13">
        <f>'thong ke thuong'!D9</f>
        <v>115618</v>
      </c>
      <c r="E9" s="34">
        <f>D9/D6%</f>
        <v>3.400529411764706</v>
      </c>
      <c r="F9" s="61"/>
      <c r="G9" s="61"/>
      <c r="H9" s="61"/>
      <c r="I9" s="62">
        <f t="shared" si="0"/>
        <v>115618</v>
      </c>
      <c r="J9" s="61"/>
    </row>
    <row r="10" spans="1:10" ht="15.75">
      <c r="A10" s="41">
        <f>'thong ke thuong'!A24</f>
        <v>2</v>
      </c>
      <c r="B10" s="32"/>
      <c r="C10" s="13" t="str">
        <f>'thong ke thuong'!C24</f>
        <v>Đất ở mới </v>
      </c>
      <c r="D10" s="13">
        <f>'thong ke thuong'!D24</f>
        <v>872501</v>
      </c>
      <c r="E10" s="34">
        <f>D10/D6%</f>
        <v>25.66179411764706</v>
      </c>
      <c r="F10" s="61"/>
      <c r="G10" s="61"/>
      <c r="H10" s="61"/>
      <c r="I10" s="62">
        <f t="shared" si="0"/>
        <v>872501</v>
      </c>
      <c r="J10" s="61"/>
    </row>
    <row r="11" spans="1:10" ht="15.75">
      <c r="A11" s="41" t="str">
        <f>'thong ke thuong'!A25</f>
        <v>a</v>
      </c>
      <c r="B11" s="13" t="str">
        <f>'thong ke thuong'!B25</f>
        <v>NV</v>
      </c>
      <c r="C11" s="13" t="str">
        <f>'thong ke thuong'!C25</f>
        <v>-Nhà vườn</v>
      </c>
      <c r="D11" s="13">
        <f>'thong ke thuong'!D25</f>
        <v>421297</v>
      </c>
      <c r="E11" s="34">
        <f>D11/D6%</f>
        <v>12.391088235294118</v>
      </c>
      <c r="F11" s="61"/>
      <c r="G11" s="61"/>
      <c r="H11" s="61"/>
      <c r="I11" s="62">
        <f t="shared" si="0"/>
        <v>421297</v>
      </c>
      <c r="J11" s="61"/>
    </row>
    <row r="12" spans="1:10" ht="15.75">
      <c r="A12" s="41" t="str">
        <f>'thong ke thuong'!A63</f>
        <v>b</v>
      </c>
      <c r="B12" s="13" t="str">
        <f>'thong ke thuong'!B63</f>
        <v>BT</v>
      </c>
      <c r="C12" s="13" t="str">
        <f>'thong ke thuong'!C63</f>
        <v>-Nhà Biệt thự</v>
      </c>
      <c r="D12" s="13">
        <f>'thong ke thuong'!D63</f>
        <v>270956</v>
      </c>
      <c r="E12" s="34">
        <f>D12/D6%</f>
        <v>7.969294117647059</v>
      </c>
      <c r="F12" s="61"/>
      <c r="G12" s="61"/>
      <c r="H12" s="61"/>
      <c r="I12" s="62">
        <f t="shared" si="0"/>
        <v>270956</v>
      </c>
      <c r="J12" s="61"/>
    </row>
    <row r="13" spans="1:10" ht="15.75">
      <c r="A13" s="41" t="str">
        <f>'thong ke thuong'!A118</f>
        <v>c</v>
      </c>
      <c r="B13" s="13" t="str">
        <f>'thong ke thuong'!B118</f>
        <v>CT</v>
      </c>
      <c r="C13" s="13" t="str">
        <f>'thong ke thuong'!C118</f>
        <v>-Nhà chung cư cao tầng</v>
      </c>
      <c r="D13" s="13">
        <f>'thong ke thuong'!D118</f>
        <v>180248</v>
      </c>
      <c r="E13" s="34">
        <f>D13/D6%</f>
        <v>5.3014117647058825</v>
      </c>
      <c r="F13" s="61"/>
      <c r="G13" s="61"/>
      <c r="H13" s="61"/>
      <c r="I13" s="62">
        <f t="shared" si="0"/>
        <v>180248</v>
      </c>
      <c r="J13" s="61"/>
    </row>
    <row r="14" spans="1:10" s="66" customFormat="1" ht="18.75" customHeight="1">
      <c r="A14" s="40" t="str">
        <f>'thong ke thuong'!A124</f>
        <v>II</v>
      </c>
      <c r="B14" s="37"/>
      <c r="C14" s="37" t="str">
        <f>'thong ke thuong'!C124</f>
        <v>Đất các công trình công cộng cấp đơn vị ở</v>
      </c>
      <c r="D14" s="37">
        <f>'thong ke thuong'!D124</f>
        <v>122222</v>
      </c>
      <c r="E14" s="36">
        <f>D14/D6%</f>
        <v>3.594764705882353</v>
      </c>
      <c r="F14" s="65"/>
      <c r="G14" s="65"/>
      <c r="H14" s="65"/>
      <c r="I14" s="67">
        <f t="shared" si="0"/>
        <v>122222</v>
      </c>
      <c r="J14" s="65"/>
    </row>
    <row r="15" spans="1:10" ht="15.75">
      <c r="A15" s="41">
        <f>'thong ke thuong'!A125</f>
        <v>1</v>
      </c>
      <c r="B15" s="13" t="str">
        <f>'thong ke thuong'!B125</f>
        <v>GD</v>
      </c>
      <c r="C15" s="13" t="str">
        <f>'thong ke thuong'!C125</f>
        <v>Công trình giáo dục</v>
      </c>
      <c r="D15" s="13">
        <f>'thong ke thuong'!D125</f>
        <v>75277</v>
      </c>
      <c r="E15" s="34">
        <f>D15/D6%</f>
        <v>2.214029411764706</v>
      </c>
      <c r="F15" s="61"/>
      <c r="G15" s="61"/>
      <c r="H15" s="61"/>
      <c r="I15" s="62">
        <f t="shared" si="0"/>
        <v>75277</v>
      </c>
      <c r="J15" s="61"/>
    </row>
    <row r="16" spans="1:10" ht="15.75">
      <c r="A16" s="41">
        <f>'thong ke thuong'!A133</f>
        <v>2</v>
      </c>
      <c r="B16" s="13" t="str">
        <f>'thong ke thuong'!B133</f>
        <v>CC</v>
      </c>
      <c r="C16" s="13" t="str">
        <f>'thong ke thuong'!C133</f>
        <v>Công trình y tế</v>
      </c>
      <c r="D16" s="13">
        <f>'thong ke thuong'!D133</f>
        <v>6183</v>
      </c>
      <c r="E16" s="34">
        <f>D16/D6%</f>
        <v>0.18185294117647058</v>
      </c>
      <c r="F16" s="61"/>
      <c r="G16" s="61"/>
      <c r="H16" s="61"/>
      <c r="I16" s="62">
        <f t="shared" si="0"/>
        <v>6183</v>
      </c>
      <c r="J16" s="61"/>
    </row>
    <row r="17" spans="1:10" ht="15.75">
      <c r="A17" s="41">
        <f>'thong ke thuong'!A136</f>
        <v>3</v>
      </c>
      <c r="B17" s="13" t="str">
        <f>'thong ke thuong'!B136</f>
        <v>CC</v>
      </c>
      <c r="C17" s="13" t="str">
        <f>'thong ke thuong'!C136</f>
        <v>Đất chợ</v>
      </c>
      <c r="D17" s="13">
        <f>'thong ke thuong'!D136</f>
        <v>16907</v>
      </c>
      <c r="E17" s="34">
        <f>D17/D6%</f>
        <v>0.49726470588235294</v>
      </c>
      <c r="F17" s="61"/>
      <c r="G17" s="61"/>
      <c r="H17" s="61"/>
      <c r="I17" s="62">
        <f t="shared" si="0"/>
        <v>16907</v>
      </c>
      <c r="J17" s="61"/>
    </row>
    <row r="18" spans="1:10" ht="15.75">
      <c r="A18" s="41">
        <f>'thong ke thuong'!A138</f>
        <v>4</v>
      </c>
      <c r="B18" s="13" t="str">
        <f>'thong ke thuong'!B138</f>
        <v>CC</v>
      </c>
      <c r="C18" s="13" t="str">
        <f>'thong ke thuong'!C138</f>
        <v>Đất bưu điện</v>
      </c>
      <c r="D18" s="13">
        <f>'thong ke thuong'!D138</f>
        <v>8150</v>
      </c>
      <c r="E18" s="34">
        <f>D18/D6%</f>
        <v>0.23970588235294119</v>
      </c>
      <c r="F18" s="61"/>
      <c r="G18" s="61"/>
      <c r="H18" s="61"/>
      <c r="I18" s="62">
        <f t="shared" si="0"/>
        <v>8150</v>
      </c>
      <c r="J18" s="61"/>
    </row>
    <row r="19" spans="1:10" ht="15.75">
      <c r="A19" s="41">
        <f>'thong ke thuong'!A141</f>
        <v>5</v>
      </c>
      <c r="B19" s="13" t="str">
        <f>'thong ke thuong'!B141</f>
        <v>CC</v>
      </c>
      <c r="C19" s="13" t="str">
        <f>'thong ke thuong'!C141</f>
        <v>Công trình nhà văn hóa</v>
      </c>
      <c r="D19" s="13">
        <f>'thong ke thuong'!D141</f>
        <v>15705</v>
      </c>
      <c r="E19" s="34">
        <f>D19/D6%</f>
        <v>0.46191176470588236</v>
      </c>
      <c r="F19" s="61"/>
      <c r="G19" s="61"/>
      <c r="H19" s="61"/>
      <c r="I19" s="62">
        <f t="shared" si="0"/>
        <v>15705</v>
      </c>
      <c r="J19" s="61"/>
    </row>
    <row r="20" spans="1:10" s="66" customFormat="1" ht="15.75">
      <c r="A20" s="40" t="str">
        <f>'thong ke thuong'!A145</f>
        <v>III</v>
      </c>
      <c r="B20" s="42" t="str">
        <f>'thong ke thuong'!B145</f>
        <v>CXTT</v>
      </c>
      <c r="C20" s="37" t="str">
        <f>'thong ke thuong'!C145</f>
        <v>Cây xanh - TDTT khu ở</v>
      </c>
      <c r="D20" s="37">
        <f>'thong ke thuong'!D145</f>
        <v>82401</v>
      </c>
      <c r="E20" s="36">
        <f>D20/D6%</f>
        <v>2.4235588235294117</v>
      </c>
      <c r="F20" s="65"/>
      <c r="G20" s="65"/>
      <c r="H20" s="65"/>
      <c r="I20" s="67">
        <f t="shared" si="0"/>
        <v>82401</v>
      </c>
      <c r="J20" s="65"/>
    </row>
    <row r="21" spans="1:10" s="66" customFormat="1" ht="15.75">
      <c r="A21" s="40" t="str">
        <f>'thong ke thuong'!A163</f>
        <v>IV</v>
      </c>
      <c r="B21" s="38"/>
      <c r="C21" s="37" t="str">
        <f>'thong ke thuong'!C163</f>
        <v>Đất giao thông đơn vị ở</v>
      </c>
      <c r="D21" s="37">
        <f>'thong ke thuong'!D163</f>
        <v>961066</v>
      </c>
      <c r="E21" s="36">
        <f>D21/D6%</f>
        <v>28.26664705882353</v>
      </c>
      <c r="F21" s="65"/>
      <c r="G21" s="65"/>
      <c r="H21" s="65"/>
      <c r="I21" s="67">
        <f t="shared" si="0"/>
        <v>961066</v>
      </c>
      <c r="J21" s="65"/>
    </row>
    <row r="22" spans="1:10" ht="15.75">
      <c r="A22" s="41">
        <f>'thong ke thuong'!A164</f>
        <v>1</v>
      </c>
      <c r="B22" s="13" t="str">
        <f>'thong ke thuong'!B164</f>
        <v>P</v>
      </c>
      <c r="C22" s="13" t="str">
        <f>'thong ke thuong'!C164</f>
        <v>Bãi đỗ xe</v>
      </c>
      <c r="D22" s="13">
        <f>'thong ke thuong'!D164</f>
        <v>8399</v>
      </c>
      <c r="E22" s="34">
        <f>D22/D6%</f>
        <v>0.2470294117647059</v>
      </c>
      <c r="F22" s="61"/>
      <c r="G22" s="61"/>
      <c r="H22" s="61"/>
      <c r="I22" s="62">
        <f t="shared" si="0"/>
        <v>8399</v>
      </c>
      <c r="J22" s="61"/>
    </row>
    <row r="23" spans="1:10" ht="15.75">
      <c r="A23" s="41">
        <f>'thong ke thuong'!A165</f>
        <v>2</v>
      </c>
      <c r="B23" s="13" t="str">
        <f>'thong ke thuong'!B165</f>
        <v>GT</v>
      </c>
      <c r="C23" s="13" t="str">
        <f>'thong ke thuong'!C165</f>
        <v>Giao thông đơn vị ở</v>
      </c>
      <c r="D23" s="13">
        <f>'thong ke thuong'!D165</f>
        <v>952667</v>
      </c>
      <c r="E23" s="34">
        <f>D23/D6%</f>
        <v>28.019617647058823</v>
      </c>
      <c r="F23" s="61"/>
      <c r="G23" s="61"/>
      <c r="H23" s="61"/>
      <c r="I23" s="62">
        <f t="shared" si="0"/>
        <v>952667</v>
      </c>
      <c r="J23" s="61"/>
    </row>
    <row r="24" spans="1:10" s="64" customFormat="1" ht="15.75">
      <c r="A24" s="40" t="str">
        <f>'thong ke thuong'!A166</f>
        <v>B</v>
      </c>
      <c r="B24" s="33"/>
      <c r="C24" s="35" t="str">
        <f>'thong ke thuong'!C166</f>
        <v>Đất công trình ngoài đơn vị ở</v>
      </c>
      <c r="D24" s="35">
        <f>'thong ke thuong'!D166</f>
        <v>1246192</v>
      </c>
      <c r="E24" s="36">
        <f>D24/D6%</f>
        <v>36.65270588235294</v>
      </c>
      <c r="F24" s="63"/>
      <c r="G24" s="63"/>
      <c r="H24" s="63"/>
      <c r="I24" s="67">
        <f t="shared" si="0"/>
        <v>1246192</v>
      </c>
      <c r="J24" s="63"/>
    </row>
    <row r="25" spans="1:10" s="66" customFormat="1" ht="15.75">
      <c r="A25" s="40" t="str">
        <f>'thong ke thuong'!A167</f>
        <v>I</v>
      </c>
      <c r="B25" s="38"/>
      <c r="C25" s="37" t="str">
        <f>'thong ke thuong'!C167</f>
        <v>Đất CT công cộng cấp đô thị</v>
      </c>
      <c r="D25" s="37">
        <f>'thong ke thuong'!D167</f>
        <v>41383</v>
      </c>
      <c r="E25" s="34">
        <f>D25/D6%</f>
        <v>1.2171470588235294</v>
      </c>
      <c r="F25" s="65"/>
      <c r="G25" s="65"/>
      <c r="H25" s="65"/>
      <c r="I25" s="67">
        <f t="shared" si="0"/>
        <v>41383</v>
      </c>
      <c r="J25" s="65"/>
    </row>
    <row r="26" spans="1:10" ht="15.75">
      <c r="A26" s="41">
        <f>'thong ke thuong'!A168</f>
        <v>1</v>
      </c>
      <c r="B26" s="13" t="str">
        <f>'thong ke thuong'!B168</f>
        <v>CC</v>
      </c>
      <c r="C26" s="13" t="str">
        <f>'thong ke thuong'!C168</f>
        <v>Đất chợ trung tâm</v>
      </c>
      <c r="D26" s="13">
        <f>'thong ke thuong'!D168</f>
        <v>41383</v>
      </c>
      <c r="E26" s="34">
        <f>D26/D6%</f>
        <v>1.2171470588235294</v>
      </c>
      <c r="F26" s="61"/>
      <c r="G26" s="61"/>
      <c r="H26" s="61"/>
      <c r="I26" s="62">
        <f t="shared" si="0"/>
        <v>41383</v>
      </c>
      <c r="J26" s="61"/>
    </row>
    <row r="27" spans="1:10" ht="15.75">
      <c r="A27" s="40" t="str">
        <f>'thong ke thuong'!A170</f>
        <v>II</v>
      </c>
      <c r="B27" s="13" t="str">
        <f>'thong ke thuong'!B170</f>
        <v>TM</v>
      </c>
      <c r="C27" s="43" t="str">
        <f>'thong ke thuong'!C170</f>
        <v>Đất dịch vụ thương mại</v>
      </c>
      <c r="D27" s="37">
        <f>'thong ke thuong'!D170</f>
        <v>448141</v>
      </c>
      <c r="E27" s="34">
        <f>D27/D6%</f>
        <v>13.180617647058824</v>
      </c>
      <c r="F27" s="61"/>
      <c r="G27" s="61"/>
      <c r="H27" s="61"/>
      <c r="I27" s="67">
        <f t="shared" si="0"/>
        <v>448141</v>
      </c>
      <c r="J27" s="61"/>
    </row>
    <row r="28" spans="1:10" s="66" customFormat="1" ht="15.75">
      <c r="A28" s="40" t="str">
        <f>'thong ke thuong'!A183</f>
        <v>III</v>
      </c>
      <c r="B28" s="42" t="str">
        <f>'thong ke thuong'!B183</f>
        <v>CXCV</v>
      </c>
      <c r="C28" s="37" t="str">
        <f>'thong ke thuong'!C183</f>
        <v>Đất công viên, cây xanh tập trung</v>
      </c>
      <c r="D28" s="37">
        <f>'thong ke thuong'!D183</f>
        <v>645476</v>
      </c>
      <c r="E28" s="34">
        <f>D28/D6%</f>
        <v>18.98458823529412</v>
      </c>
      <c r="F28" s="65"/>
      <c r="G28" s="65"/>
      <c r="H28" s="65"/>
      <c r="I28" s="67">
        <f t="shared" si="0"/>
        <v>645476</v>
      </c>
      <c r="J28" s="65"/>
    </row>
    <row r="29" spans="1:10" s="66" customFormat="1" ht="15.75">
      <c r="A29" s="40" t="str">
        <f>'thong ke thuong'!A198</f>
        <v>IV</v>
      </c>
      <c r="B29" s="38"/>
      <c r="C29" s="37" t="str">
        <f>'thong ke thuong'!C198</f>
        <v>Đất giao thông cấp đô thị</v>
      </c>
      <c r="D29" s="37">
        <f>'thong ke thuong'!D198</f>
        <v>559333</v>
      </c>
      <c r="E29" s="34">
        <f>D29/D6%</f>
        <v>16.450970588235293</v>
      </c>
      <c r="F29" s="65"/>
      <c r="G29" s="65"/>
      <c r="H29" s="65"/>
      <c r="I29" s="67">
        <f t="shared" si="0"/>
        <v>559333</v>
      </c>
      <c r="J29" s="65"/>
    </row>
    <row r="30" ht="13.5">
      <c r="I30" s="66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5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4.28125" style="8" customWidth="1"/>
    <col min="2" max="2" width="9.7109375" style="0" customWidth="1"/>
    <col min="3" max="3" width="40.140625" style="8" customWidth="1"/>
    <col min="4" max="4" width="11.57421875" style="9" bestFit="1" customWidth="1"/>
    <col min="5" max="5" width="6.8515625" style="8" customWidth="1"/>
    <col min="6" max="6" width="9.8515625" style="0" customWidth="1"/>
    <col min="7" max="7" width="7.8515625" style="0" customWidth="1"/>
    <col min="8" max="8" width="10.8515625" style="0" customWidth="1"/>
    <col min="9" max="9" width="9.8515625" style="0" customWidth="1"/>
    <col min="10" max="10" width="6.421875" style="0" customWidth="1"/>
    <col min="11" max="11" width="11.421875" style="0" customWidth="1"/>
    <col min="12" max="13" width="9.8515625" style="0" bestFit="1" customWidth="1"/>
  </cols>
  <sheetData>
    <row r="1" spans="1:10" ht="18.75">
      <c r="A1" s="68" t="s">
        <v>246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>
      <c r="A2" s="68" t="s">
        <v>247</v>
      </c>
      <c r="B2" s="68"/>
      <c r="C2" s="68"/>
      <c r="D2" s="68"/>
      <c r="E2" s="68"/>
      <c r="F2" s="68"/>
      <c r="G2" s="68"/>
      <c r="H2" s="68"/>
      <c r="I2" s="68"/>
      <c r="J2" s="68"/>
    </row>
    <row r="5" spans="1:10" ht="123" customHeight="1">
      <c r="A5" s="15" t="s">
        <v>0</v>
      </c>
      <c r="B5" s="15" t="s">
        <v>119</v>
      </c>
      <c r="C5" s="16" t="s">
        <v>120</v>
      </c>
      <c r="D5" s="15" t="s">
        <v>249</v>
      </c>
      <c r="E5" s="16" t="s">
        <v>121</v>
      </c>
      <c r="F5" s="57" t="s">
        <v>241</v>
      </c>
      <c r="G5" s="57" t="s">
        <v>242</v>
      </c>
      <c r="H5" s="57" t="s">
        <v>243</v>
      </c>
      <c r="I5" s="58" t="s">
        <v>244</v>
      </c>
      <c r="J5" s="59" t="s">
        <v>245</v>
      </c>
    </row>
    <row r="6" spans="1:10" s="10" customFormat="1" ht="24" customHeight="1">
      <c r="A6" s="13"/>
      <c r="B6" s="13"/>
      <c r="C6" s="17" t="s">
        <v>218</v>
      </c>
      <c r="D6" s="23">
        <f>SUM(D7,D166)</f>
        <v>3400000</v>
      </c>
      <c r="E6" s="18"/>
      <c r="F6" s="69"/>
      <c r="G6" s="69"/>
      <c r="H6" s="13"/>
      <c r="I6" s="35">
        <f>D6</f>
        <v>3400000</v>
      </c>
      <c r="J6" s="13"/>
    </row>
    <row r="7" spans="1:10" ht="21.75" customHeight="1">
      <c r="A7" s="21" t="s">
        <v>3</v>
      </c>
      <c r="B7" s="14"/>
      <c r="C7" s="17" t="s">
        <v>124</v>
      </c>
      <c r="D7" s="19">
        <f>SUM(D8,D124,D145,D163)</f>
        <v>2153808</v>
      </c>
      <c r="E7" s="14"/>
      <c r="F7" s="70"/>
      <c r="G7" s="70"/>
      <c r="H7" s="70"/>
      <c r="I7" s="35">
        <f aca="true" t="shared" si="0" ref="I7:I70">D7</f>
        <v>2153808</v>
      </c>
      <c r="J7" s="70"/>
    </row>
    <row r="8" spans="1:10" ht="23.25" customHeight="1">
      <c r="A8" s="21" t="s">
        <v>1</v>
      </c>
      <c r="B8" s="21"/>
      <c r="C8" s="20" t="s">
        <v>125</v>
      </c>
      <c r="D8" s="20">
        <f>SUM(D9,D24)</f>
        <v>988119</v>
      </c>
      <c r="E8" s="20"/>
      <c r="F8" s="70"/>
      <c r="G8" s="70"/>
      <c r="H8" s="70"/>
      <c r="I8" s="35">
        <f t="shared" si="0"/>
        <v>988119</v>
      </c>
      <c r="J8" s="70"/>
    </row>
    <row r="9" spans="1:10" ht="23.25" customHeight="1">
      <c r="A9" s="46">
        <v>1</v>
      </c>
      <c r="B9" s="21" t="s">
        <v>122</v>
      </c>
      <c r="C9" s="47" t="s">
        <v>136</v>
      </c>
      <c r="D9" s="47">
        <f>SUM(D10:D23)</f>
        <v>115618</v>
      </c>
      <c r="E9" s="14"/>
      <c r="F9" s="70"/>
      <c r="G9" s="70"/>
      <c r="H9" s="70"/>
      <c r="I9" s="35">
        <f t="shared" si="0"/>
        <v>115618</v>
      </c>
      <c r="J9" s="70"/>
    </row>
    <row r="10" spans="1:10" ht="24.75" customHeight="1">
      <c r="A10" s="46"/>
      <c r="B10" s="48" t="s">
        <v>95</v>
      </c>
      <c r="C10" s="32" t="s">
        <v>7</v>
      </c>
      <c r="D10" s="32">
        <v>12116</v>
      </c>
      <c r="E10" s="49">
        <v>55</v>
      </c>
      <c r="F10" s="70"/>
      <c r="G10" s="70"/>
      <c r="H10" s="70"/>
      <c r="I10" s="13">
        <f t="shared" si="0"/>
        <v>12116</v>
      </c>
      <c r="J10" s="70"/>
    </row>
    <row r="11" spans="1:10" ht="24.75" customHeight="1">
      <c r="A11" s="46"/>
      <c r="B11" s="48" t="s">
        <v>96</v>
      </c>
      <c r="C11" s="32" t="s">
        <v>7</v>
      </c>
      <c r="D11" s="32">
        <v>23506</v>
      </c>
      <c r="E11" s="49">
        <v>55</v>
      </c>
      <c r="F11" s="70"/>
      <c r="G11" s="70"/>
      <c r="H11" s="70"/>
      <c r="I11" s="13">
        <f t="shared" si="0"/>
        <v>23506</v>
      </c>
      <c r="J11" s="70"/>
    </row>
    <row r="12" spans="1:10" ht="24.75" customHeight="1">
      <c r="A12" s="46"/>
      <c r="B12" s="48" t="s">
        <v>97</v>
      </c>
      <c r="C12" s="32" t="s">
        <v>7</v>
      </c>
      <c r="D12" s="32">
        <v>11374</v>
      </c>
      <c r="E12" s="49">
        <v>55</v>
      </c>
      <c r="F12" s="70"/>
      <c r="G12" s="70"/>
      <c r="H12" s="70"/>
      <c r="I12" s="13">
        <f t="shared" si="0"/>
        <v>11374</v>
      </c>
      <c r="J12" s="70"/>
    </row>
    <row r="13" spans="1:10" ht="24.75" customHeight="1">
      <c r="A13" s="46"/>
      <c r="B13" s="48" t="s">
        <v>98</v>
      </c>
      <c r="C13" s="32" t="s">
        <v>7</v>
      </c>
      <c r="D13" s="32">
        <v>9278</v>
      </c>
      <c r="E13" s="49">
        <v>55</v>
      </c>
      <c r="F13" s="70"/>
      <c r="G13" s="70"/>
      <c r="H13" s="70"/>
      <c r="I13" s="13">
        <f t="shared" si="0"/>
        <v>9278</v>
      </c>
      <c r="J13" s="70"/>
    </row>
    <row r="14" spans="1:10" ht="24.75" customHeight="1">
      <c r="A14" s="46"/>
      <c r="B14" s="48" t="s">
        <v>99</v>
      </c>
      <c r="C14" s="32" t="s">
        <v>7</v>
      </c>
      <c r="D14" s="32">
        <v>2239</v>
      </c>
      <c r="E14" s="49">
        <v>55</v>
      </c>
      <c r="F14" s="70"/>
      <c r="G14" s="70"/>
      <c r="H14" s="70"/>
      <c r="I14" s="13">
        <f t="shared" si="0"/>
        <v>2239</v>
      </c>
      <c r="J14" s="70"/>
    </row>
    <row r="15" spans="1:10" ht="24.75" customHeight="1">
      <c r="A15" s="46"/>
      <c r="B15" s="48" t="s">
        <v>139</v>
      </c>
      <c r="C15" s="32" t="s">
        <v>7</v>
      </c>
      <c r="D15" s="32">
        <v>6210</v>
      </c>
      <c r="E15" s="49">
        <v>55</v>
      </c>
      <c r="F15" s="70"/>
      <c r="G15" s="70"/>
      <c r="H15" s="70"/>
      <c r="I15" s="13">
        <f t="shared" si="0"/>
        <v>6210</v>
      </c>
      <c r="J15" s="70"/>
    </row>
    <row r="16" spans="1:10" ht="24.75" customHeight="1">
      <c r="A16" s="46"/>
      <c r="B16" s="48" t="s">
        <v>140</v>
      </c>
      <c r="C16" s="32" t="s">
        <v>7</v>
      </c>
      <c r="D16" s="32">
        <v>11540</v>
      </c>
      <c r="E16" s="49">
        <v>55</v>
      </c>
      <c r="F16" s="70"/>
      <c r="G16" s="70"/>
      <c r="H16" s="70"/>
      <c r="I16" s="13">
        <f t="shared" si="0"/>
        <v>11540</v>
      </c>
      <c r="J16" s="70"/>
    </row>
    <row r="17" spans="1:10" ht="24.75" customHeight="1">
      <c r="A17" s="46"/>
      <c r="B17" s="48" t="s">
        <v>141</v>
      </c>
      <c r="C17" s="32" t="s">
        <v>7</v>
      </c>
      <c r="D17" s="32">
        <v>4626</v>
      </c>
      <c r="E17" s="49">
        <v>55</v>
      </c>
      <c r="F17" s="70"/>
      <c r="G17" s="70"/>
      <c r="H17" s="70"/>
      <c r="I17" s="13">
        <f t="shared" si="0"/>
        <v>4626</v>
      </c>
      <c r="J17" s="70"/>
    </row>
    <row r="18" spans="1:10" ht="24.75" customHeight="1">
      <c r="A18" s="46"/>
      <c r="B18" s="48" t="s">
        <v>142</v>
      </c>
      <c r="C18" s="32" t="s">
        <v>7</v>
      </c>
      <c r="D18" s="32">
        <v>2310</v>
      </c>
      <c r="E18" s="49">
        <v>55</v>
      </c>
      <c r="F18" s="70"/>
      <c r="G18" s="70"/>
      <c r="H18" s="70"/>
      <c r="I18" s="13">
        <f t="shared" si="0"/>
        <v>2310</v>
      </c>
      <c r="J18" s="70"/>
    </row>
    <row r="19" spans="1:10" ht="24.75" customHeight="1">
      <c r="A19" s="46"/>
      <c r="B19" s="48" t="s">
        <v>143</v>
      </c>
      <c r="C19" s="32" t="s">
        <v>7</v>
      </c>
      <c r="D19" s="32">
        <v>8817</v>
      </c>
      <c r="E19" s="49">
        <v>55</v>
      </c>
      <c r="F19" s="70"/>
      <c r="G19" s="70"/>
      <c r="H19" s="70"/>
      <c r="I19" s="13">
        <f t="shared" si="0"/>
        <v>8817</v>
      </c>
      <c r="J19" s="70"/>
    </row>
    <row r="20" spans="1:10" ht="24.75" customHeight="1">
      <c r="A20" s="46"/>
      <c r="B20" s="48" t="s">
        <v>144</v>
      </c>
      <c r="C20" s="32" t="s">
        <v>7</v>
      </c>
      <c r="D20" s="32">
        <v>6222</v>
      </c>
      <c r="E20" s="49">
        <v>55</v>
      </c>
      <c r="F20" s="70"/>
      <c r="G20" s="70"/>
      <c r="H20" s="70"/>
      <c r="I20" s="13">
        <f t="shared" si="0"/>
        <v>6222</v>
      </c>
      <c r="J20" s="70"/>
    </row>
    <row r="21" spans="1:10" ht="24.75" customHeight="1">
      <c r="A21" s="46"/>
      <c r="B21" s="48" t="s">
        <v>145</v>
      </c>
      <c r="C21" s="32" t="s">
        <v>7</v>
      </c>
      <c r="D21" s="32">
        <v>5879</v>
      </c>
      <c r="E21" s="49">
        <v>55</v>
      </c>
      <c r="F21" s="70"/>
      <c r="G21" s="70"/>
      <c r="H21" s="70"/>
      <c r="I21" s="13">
        <f t="shared" si="0"/>
        <v>5879</v>
      </c>
      <c r="J21" s="70"/>
    </row>
    <row r="22" spans="1:10" ht="24.75" customHeight="1">
      <c r="A22" s="46"/>
      <c r="B22" s="48" t="s">
        <v>146</v>
      </c>
      <c r="C22" s="32" t="s">
        <v>7</v>
      </c>
      <c r="D22" s="32">
        <v>1512</v>
      </c>
      <c r="E22" s="49">
        <v>55</v>
      </c>
      <c r="F22" s="70"/>
      <c r="G22" s="70"/>
      <c r="H22" s="70"/>
      <c r="I22" s="13">
        <f t="shared" si="0"/>
        <v>1512</v>
      </c>
      <c r="J22" s="70"/>
    </row>
    <row r="23" spans="1:10" ht="24.75" customHeight="1">
      <c r="A23" s="46"/>
      <c r="B23" s="48" t="s">
        <v>147</v>
      </c>
      <c r="C23" s="32" t="s">
        <v>7</v>
      </c>
      <c r="D23" s="32">
        <v>9989</v>
      </c>
      <c r="E23" s="49">
        <v>55</v>
      </c>
      <c r="F23" s="70"/>
      <c r="G23" s="70"/>
      <c r="H23" s="70"/>
      <c r="I23" s="13">
        <f t="shared" si="0"/>
        <v>9989</v>
      </c>
      <c r="J23" s="70"/>
    </row>
    <row r="24" spans="1:10" ht="23.25" customHeight="1">
      <c r="A24" s="46">
        <v>2</v>
      </c>
      <c r="B24" s="22"/>
      <c r="C24" s="47" t="s">
        <v>126</v>
      </c>
      <c r="D24" s="20">
        <f>SUM(D25,D63,D118)</f>
        <v>872501</v>
      </c>
      <c r="E24" s="14"/>
      <c r="F24" s="70"/>
      <c r="G24" s="70"/>
      <c r="H24" s="70"/>
      <c r="I24" s="35">
        <f t="shared" si="0"/>
        <v>872501</v>
      </c>
      <c r="J24" s="70"/>
    </row>
    <row r="25" spans="1:10" ht="20.25" customHeight="1">
      <c r="A25" s="46" t="s">
        <v>204</v>
      </c>
      <c r="B25" s="21" t="s">
        <v>39</v>
      </c>
      <c r="C25" s="50" t="s">
        <v>219</v>
      </c>
      <c r="D25" s="47">
        <f>SUM(D26:D62)</f>
        <v>421297</v>
      </c>
      <c r="E25" s="14"/>
      <c r="F25" s="70"/>
      <c r="G25" s="70"/>
      <c r="H25" s="70"/>
      <c r="I25" s="35">
        <f t="shared" si="0"/>
        <v>421297</v>
      </c>
      <c r="J25" s="70"/>
    </row>
    <row r="26" spans="1:10" ht="24.75" customHeight="1">
      <c r="A26" s="51"/>
      <c r="B26" s="48" t="s">
        <v>40</v>
      </c>
      <c r="C26" s="32" t="s">
        <v>8</v>
      </c>
      <c r="D26" s="32">
        <v>8591</v>
      </c>
      <c r="E26" s="32">
        <v>30</v>
      </c>
      <c r="F26" s="70"/>
      <c r="G26" s="70"/>
      <c r="H26" s="70"/>
      <c r="I26" s="13">
        <f t="shared" si="0"/>
        <v>8591</v>
      </c>
      <c r="J26" s="70"/>
    </row>
    <row r="27" spans="1:10" ht="24.75" customHeight="1">
      <c r="A27" s="51"/>
      <c r="B27" s="48" t="s">
        <v>41</v>
      </c>
      <c r="C27" s="32" t="s">
        <v>8</v>
      </c>
      <c r="D27" s="32">
        <v>16897</v>
      </c>
      <c r="E27" s="32">
        <v>30</v>
      </c>
      <c r="F27" s="70"/>
      <c r="G27" s="70"/>
      <c r="H27" s="70"/>
      <c r="I27" s="13">
        <f t="shared" si="0"/>
        <v>16897</v>
      </c>
      <c r="J27" s="70"/>
    </row>
    <row r="28" spans="1:10" ht="24.75" customHeight="1">
      <c r="A28" s="51"/>
      <c r="B28" s="48" t="s">
        <v>42</v>
      </c>
      <c r="C28" s="32" t="s">
        <v>8</v>
      </c>
      <c r="D28" s="32">
        <v>6878</v>
      </c>
      <c r="E28" s="32">
        <v>30</v>
      </c>
      <c r="F28" s="70"/>
      <c r="G28" s="70"/>
      <c r="H28" s="70"/>
      <c r="I28" s="13">
        <f t="shared" si="0"/>
        <v>6878</v>
      </c>
      <c r="J28" s="70"/>
    </row>
    <row r="29" spans="1:10" ht="24.75" customHeight="1">
      <c r="A29" s="51"/>
      <c r="B29" s="48" t="s">
        <v>43</v>
      </c>
      <c r="C29" s="32" t="s">
        <v>8</v>
      </c>
      <c r="D29" s="32">
        <v>11185</v>
      </c>
      <c r="E29" s="32">
        <v>30</v>
      </c>
      <c r="F29" s="70"/>
      <c r="G29" s="70"/>
      <c r="H29" s="70"/>
      <c r="I29" s="13">
        <f t="shared" si="0"/>
        <v>11185</v>
      </c>
      <c r="J29" s="70"/>
    </row>
    <row r="30" spans="1:10" ht="24.75" customHeight="1">
      <c r="A30" s="51"/>
      <c r="B30" s="48" t="s">
        <v>44</v>
      </c>
      <c r="C30" s="32" t="s">
        <v>8</v>
      </c>
      <c r="D30" s="32">
        <v>14073</v>
      </c>
      <c r="E30" s="32">
        <v>30</v>
      </c>
      <c r="F30" s="70"/>
      <c r="G30" s="70"/>
      <c r="H30" s="70"/>
      <c r="I30" s="13">
        <f t="shared" si="0"/>
        <v>14073</v>
      </c>
      <c r="J30" s="70"/>
    </row>
    <row r="31" spans="1:10" ht="24.75" customHeight="1">
      <c r="A31" s="51"/>
      <c r="B31" s="48" t="s">
        <v>45</v>
      </c>
      <c r="C31" s="32" t="s">
        <v>8</v>
      </c>
      <c r="D31" s="32">
        <v>8972</v>
      </c>
      <c r="E31" s="32">
        <v>30</v>
      </c>
      <c r="F31" s="70"/>
      <c r="G31" s="70"/>
      <c r="H31" s="70"/>
      <c r="I31" s="13">
        <f t="shared" si="0"/>
        <v>8972</v>
      </c>
      <c r="J31" s="70"/>
    </row>
    <row r="32" spans="1:10" ht="24.75" customHeight="1">
      <c r="A32" s="51"/>
      <c r="B32" s="48" t="s">
        <v>46</v>
      </c>
      <c r="C32" s="32" t="s">
        <v>8</v>
      </c>
      <c r="D32" s="32">
        <v>11839</v>
      </c>
      <c r="E32" s="32">
        <v>30</v>
      </c>
      <c r="F32" s="70"/>
      <c r="G32" s="70"/>
      <c r="H32" s="70"/>
      <c r="I32" s="13">
        <f t="shared" si="0"/>
        <v>11839</v>
      </c>
      <c r="J32" s="70"/>
    </row>
    <row r="33" spans="1:10" ht="24.75" customHeight="1">
      <c r="A33" s="51"/>
      <c r="B33" s="48" t="s">
        <v>47</v>
      </c>
      <c r="C33" s="32" t="s">
        <v>8</v>
      </c>
      <c r="D33" s="32">
        <v>15049</v>
      </c>
      <c r="E33" s="32">
        <v>30</v>
      </c>
      <c r="F33" s="70"/>
      <c r="G33" s="70"/>
      <c r="H33" s="70"/>
      <c r="I33" s="13">
        <f t="shared" si="0"/>
        <v>15049</v>
      </c>
      <c r="J33" s="70"/>
    </row>
    <row r="34" spans="1:10" ht="24.75" customHeight="1">
      <c r="A34" s="51"/>
      <c r="B34" s="48" t="s">
        <v>48</v>
      </c>
      <c r="C34" s="32" t="s">
        <v>8</v>
      </c>
      <c r="D34" s="32">
        <v>15979</v>
      </c>
      <c r="E34" s="32">
        <v>30</v>
      </c>
      <c r="F34" s="70"/>
      <c r="G34" s="70"/>
      <c r="H34" s="70"/>
      <c r="I34" s="13">
        <f t="shared" si="0"/>
        <v>15979</v>
      </c>
      <c r="J34" s="70"/>
    </row>
    <row r="35" spans="1:10" ht="24.75" customHeight="1">
      <c r="A35" s="51"/>
      <c r="B35" s="48" t="s">
        <v>49</v>
      </c>
      <c r="C35" s="32" t="s">
        <v>8</v>
      </c>
      <c r="D35" s="32">
        <v>14470</v>
      </c>
      <c r="E35" s="32">
        <v>30</v>
      </c>
      <c r="F35" s="70"/>
      <c r="G35" s="70"/>
      <c r="H35" s="70"/>
      <c r="I35" s="13">
        <f t="shared" si="0"/>
        <v>14470</v>
      </c>
      <c r="J35" s="70"/>
    </row>
    <row r="36" spans="1:10" ht="24.75" customHeight="1">
      <c r="A36" s="51"/>
      <c r="B36" s="48" t="s">
        <v>50</v>
      </c>
      <c r="C36" s="32" t="s">
        <v>8</v>
      </c>
      <c r="D36" s="32">
        <v>13927</v>
      </c>
      <c r="E36" s="32">
        <v>30</v>
      </c>
      <c r="F36" s="70"/>
      <c r="G36" s="70"/>
      <c r="H36" s="70"/>
      <c r="I36" s="13">
        <f t="shared" si="0"/>
        <v>13927</v>
      </c>
      <c r="J36" s="70"/>
    </row>
    <row r="37" spans="1:10" ht="24.75" customHeight="1">
      <c r="A37" s="51"/>
      <c r="B37" s="48" t="s">
        <v>51</v>
      </c>
      <c r="C37" s="32" t="s">
        <v>8</v>
      </c>
      <c r="D37" s="32">
        <v>8302</v>
      </c>
      <c r="E37" s="32">
        <v>30</v>
      </c>
      <c r="F37" s="70"/>
      <c r="G37" s="70"/>
      <c r="H37" s="70"/>
      <c r="I37" s="13">
        <f t="shared" si="0"/>
        <v>8302</v>
      </c>
      <c r="J37" s="70"/>
    </row>
    <row r="38" spans="1:10" ht="24.75" customHeight="1">
      <c r="A38" s="51"/>
      <c r="B38" s="48" t="s">
        <v>52</v>
      </c>
      <c r="C38" s="32" t="s">
        <v>8</v>
      </c>
      <c r="D38" s="32">
        <v>10378</v>
      </c>
      <c r="E38" s="32">
        <v>30</v>
      </c>
      <c r="F38" s="70"/>
      <c r="G38" s="70"/>
      <c r="H38" s="70"/>
      <c r="I38" s="13">
        <f t="shared" si="0"/>
        <v>10378</v>
      </c>
      <c r="J38" s="70"/>
    </row>
    <row r="39" spans="1:10" ht="24.75" customHeight="1">
      <c r="A39" s="51"/>
      <c r="B39" s="48" t="s">
        <v>53</v>
      </c>
      <c r="C39" s="32" t="s">
        <v>8</v>
      </c>
      <c r="D39" s="32">
        <v>11066</v>
      </c>
      <c r="E39" s="32">
        <v>30</v>
      </c>
      <c r="F39" s="70"/>
      <c r="G39" s="70"/>
      <c r="H39" s="70"/>
      <c r="I39" s="13">
        <f t="shared" si="0"/>
        <v>11066</v>
      </c>
      <c r="J39" s="70"/>
    </row>
    <row r="40" spans="1:10" ht="24.75" customHeight="1">
      <c r="A40" s="51"/>
      <c r="B40" s="48" t="s">
        <v>148</v>
      </c>
      <c r="C40" s="32" t="s">
        <v>8</v>
      </c>
      <c r="D40" s="32">
        <v>9196</v>
      </c>
      <c r="E40" s="32">
        <v>30</v>
      </c>
      <c r="F40" s="70"/>
      <c r="G40" s="70"/>
      <c r="H40" s="70"/>
      <c r="I40" s="13">
        <f t="shared" si="0"/>
        <v>9196</v>
      </c>
      <c r="J40" s="70"/>
    </row>
    <row r="41" spans="1:10" ht="24.75" customHeight="1">
      <c r="A41" s="51"/>
      <c r="B41" s="48" t="s">
        <v>149</v>
      </c>
      <c r="C41" s="32" t="s">
        <v>8</v>
      </c>
      <c r="D41" s="32">
        <v>8423</v>
      </c>
      <c r="E41" s="32">
        <v>30</v>
      </c>
      <c r="F41" s="70"/>
      <c r="G41" s="70"/>
      <c r="H41" s="70"/>
      <c r="I41" s="13">
        <f t="shared" si="0"/>
        <v>8423</v>
      </c>
      <c r="J41" s="70"/>
    </row>
    <row r="42" spans="1:10" ht="24.75" customHeight="1">
      <c r="A42" s="51"/>
      <c r="B42" s="48" t="s">
        <v>150</v>
      </c>
      <c r="C42" s="32" t="s">
        <v>8</v>
      </c>
      <c r="D42" s="32">
        <v>10017</v>
      </c>
      <c r="E42" s="32">
        <v>30</v>
      </c>
      <c r="F42" s="70"/>
      <c r="G42" s="70"/>
      <c r="H42" s="70"/>
      <c r="I42" s="13">
        <f t="shared" si="0"/>
        <v>10017</v>
      </c>
      <c r="J42" s="70"/>
    </row>
    <row r="43" spans="1:10" ht="24.75" customHeight="1">
      <c r="A43" s="51"/>
      <c r="B43" s="48" t="s">
        <v>151</v>
      </c>
      <c r="C43" s="32" t="s">
        <v>8</v>
      </c>
      <c r="D43" s="32">
        <v>12943</v>
      </c>
      <c r="E43" s="32">
        <v>30</v>
      </c>
      <c r="F43" s="70"/>
      <c r="G43" s="70"/>
      <c r="H43" s="70"/>
      <c r="I43" s="13">
        <f t="shared" si="0"/>
        <v>12943</v>
      </c>
      <c r="J43" s="70"/>
    </row>
    <row r="44" spans="1:10" ht="24.75" customHeight="1">
      <c r="A44" s="51"/>
      <c r="B44" s="48" t="s">
        <v>152</v>
      </c>
      <c r="C44" s="32" t="s">
        <v>8</v>
      </c>
      <c r="D44" s="32">
        <v>12161</v>
      </c>
      <c r="E44" s="32">
        <v>30</v>
      </c>
      <c r="F44" s="70"/>
      <c r="G44" s="70"/>
      <c r="H44" s="70"/>
      <c r="I44" s="13">
        <f t="shared" si="0"/>
        <v>12161</v>
      </c>
      <c r="J44" s="70"/>
    </row>
    <row r="45" spans="1:10" ht="24.75" customHeight="1">
      <c r="A45" s="51"/>
      <c r="B45" s="48" t="s">
        <v>153</v>
      </c>
      <c r="C45" s="32" t="s">
        <v>8</v>
      </c>
      <c r="D45" s="32">
        <v>7585</v>
      </c>
      <c r="E45" s="32">
        <v>30</v>
      </c>
      <c r="F45" s="70"/>
      <c r="G45" s="70"/>
      <c r="H45" s="70"/>
      <c r="I45" s="13">
        <f t="shared" si="0"/>
        <v>7585</v>
      </c>
      <c r="J45" s="70"/>
    </row>
    <row r="46" spans="1:10" ht="24.75" customHeight="1">
      <c r="A46" s="51"/>
      <c r="B46" s="48" t="s">
        <v>154</v>
      </c>
      <c r="C46" s="32" t="s">
        <v>8</v>
      </c>
      <c r="D46" s="32">
        <v>11097</v>
      </c>
      <c r="E46" s="32">
        <v>30</v>
      </c>
      <c r="F46" s="70"/>
      <c r="G46" s="70"/>
      <c r="H46" s="70"/>
      <c r="I46" s="13">
        <f t="shared" si="0"/>
        <v>11097</v>
      </c>
      <c r="J46" s="70"/>
    </row>
    <row r="47" spans="1:10" ht="24.75" customHeight="1">
      <c r="A47" s="51"/>
      <c r="B47" s="48" t="s">
        <v>155</v>
      </c>
      <c r="C47" s="32" t="s">
        <v>8</v>
      </c>
      <c r="D47" s="32">
        <v>7440</v>
      </c>
      <c r="E47" s="32">
        <v>30</v>
      </c>
      <c r="F47" s="70"/>
      <c r="G47" s="70"/>
      <c r="H47" s="70"/>
      <c r="I47" s="13">
        <f t="shared" si="0"/>
        <v>7440</v>
      </c>
      <c r="J47" s="70"/>
    </row>
    <row r="48" spans="1:10" ht="24.75" customHeight="1">
      <c r="A48" s="51"/>
      <c r="B48" s="48" t="s">
        <v>156</v>
      </c>
      <c r="C48" s="32" t="s">
        <v>8</v>
      </c>
      <c r="D48" s="32">
        <v>12113</v>
      </c>
      <c r="E48" s="32">
        <v>30</v>
      </c>
      <c r="F48" s="70"/>
      <c r="G48" s="70"/>
      <c r="H48" s="70"/>
      <c r="I48" s="13">
        <f t="shared" si="0"/>
        <v>12113</v>
      </c>
      <c r="J48" s="70"/>
    </row>
    <row r="49" spans="1:10" ht="24.75" customHeight="1">
      <c r="A49" s="51"/>
      <c r="B49" s="48" t="s">
        <v>157</v>
      </c>
      <c r="C49" s="32" t="s">
        <v>8</v>
      </c>
      <c r="D49" s="32">
        <v>11090</v>
      </c>
      <c r="E49" s="32">
        <v>30</v>
      </c>
      <c r="F49" s="70"/>
      <c r="G49" s="70"/>
      <c r="H49" s="70"/>
      <c r="I49" s="13">
        <f t="shared" si="0"/>
        <v>11090</v>
      </c>
      <c r="J49" s="70"/>
    </row>
    <row r="50" spans="1:10" ht="24.75" customHeight="1">
      <c r="A50" s="51"/>
      <c r="B50" s="48" t="s">
        <v>158</v>
      </c>
      <c r="C50" s="32" t="s">
        <v>8</v>
      </c>
      <c r="D50" s="32">
        <v>6434</v>
      </c>
      <c r="E50" s="32">
        <v>30</v>
      </c>
      <c r="F50" s="70"/>
      <c r="G50" s="70"/>
      <c r="H50" s="70"/>
      <c r="I50" s="13">
        <f t="shared" si="0"/>
        <v>6434</v>
      </c>
      <c r="J50" s="70"/>
    </row>
    <row r="51" spans="1:10" ht="24.75" customHeight="1">
      <c r="A51" s="51"/>
      <c r="B51" s="48" t="s">
        <v>159</v>
      </c>
      <c r="C51" s="32" t="s">
        <v>8</v>
      </c>
      <c r="D51" s="32">
        <v>10754</v>
      </c>
      <c r="E51" s="32">
        <v>30</v>
      </c>
      <c r="F51" s="70"/>
      <c r="G51" s="70"/>
      <c r="H51" s="70"/>
      <c r="I51" s="13">
        <f t="shared" si="0"/>
        <v>10754</v>
      </c>
      <c r="J51" s="70"/>
    </row>
    <row r="52" spans="1:10" ht="24.75" customHeight="1">
      <c r="A52" s="51"/>
      <c r="B52" s="48" t="s">
        <v>160</v>
      </c>
      <c r="C52" s="32" t="s">
        <v>8</v>
      </c>
      <c r="D52" s="32">
        <v>9294</v>
      </c>
      <c r="E52" s="32">
        <v>30</v>
      </c>
      <c r="F52" s="70"/>
      <c r="G52" s="70"/>
      <c r="H52" s="70"/>
      <c r="I52" s="13">
        <f t="shared" si="0"/>
        <v>9294</v>
      </c>
      <c r="J52" s="70"/>
    </row>
    <row r="53" spans="1:10" ht="24.75" customHeight="1">
      <c r="A53" s="51"/>
      <c r="B53" s="48" t="s">
        <v>161</v>
      </c>
      <c r="C53" s="32" t="s">
        <v>8</v>
      </c>
      <c r="D53" s="32">
        <v>11090</v>
      </c>
      <c r="E53" s="32">
        <v>30</v>
      </c>
      <c r="F53" s="70"/>
      <c r="G53" s="70"/>
      <c r="H53" s="70"/>
      <c r="I53" s="13">
        <f t="shared" si="0"/>
        <v>11090</v>
      </c>
      <c r="J53" s="70"/>
    </row>
    <row r="54" spans="1:10" ht="24.75" customHeight="1">
      <c r="A54" s="51"/>
      <c r="B54" s="48" t="s">
        <v>162</v>
      </c>
      <c r="C54" s="32" t="s">
        <v>8</v>
      </c>
      <c r="D54" s="32">
        <v>6770</v>
      </c>
      <c r="E54" s="32">
        <v>30</v>
      </c>
      <c r="F54" s="70"/>
      <c r="G54" s="70"/>
      <c r="H54" s="70"/>
      <c r="I54" s="13">
        <f t="shared" si="0"/>
        <v>6770</v>
      </c>
      <c r="J54" s="70"/>
    </row>
    <row r="55" spans="1:10" ht="24.75" customHeight="1">
      <c r="A55" s="51"/>
      <c r="B55" s="48" t="s">
        <v>163</v>
      </c>
      <c r="C55" s="32" t="s">
        <v>8</v>
      </c>
      <c r="D55" s="32">
        <v>6770</v>
      </c>
      <c r="E55" s="32">
        <v>30</v>
      </c>
      <c r="F55" s="70"/>
      <c r="G55" s="70"/>
      <c r="H55" s="70"/>
      <c r="I55" s="13">
        <f t="shared" si="0"/>
        <v>6770</v>
      </c>
      <c r="J55" s="70"/>
    </row>
    <row r="56" spans="1:10" ht="24.75" customHeight="1">
      <c r="A56" s="51"/>
      <c r="B56" s="48" t="s">
        <v>164</v>
      </c>
      <c r="C56" s="32" t="s">
        <v>8</v>
      </c>
      <c r="D56" s="32">
        <v>7870</v>
      </c>
      <c r="E56" s="32">
        <v>30</v>
      </c>
      <c r="F56" s="70"/>
      <c r="G56" s="70"/>
      <c r="H56" s="70"/>
      <c r="I56" s="13">
        <f t="shared" si="0"/>
        <v>7870</v>
      </c>
      <c r="J56" s="70"/>
    </row>
    <row r="57" spans="1:10" ht="24.75" customHeight="1">
      <c r="A57" s="51"/>
      <c r="B57" s="48" t="s">
        <v>165</v>
      </c>
      <c r="C57" s="32" t="s">
        <v>8</v>
      </c>
      <c r="D57" s="32">
        <v>11322</v>
      </c>
      <c r="E57" s="32">
        <v>30</v>
      </c>
      <c r="F57" s="70"/>
      <c r="G57" s="70"/>
      <c r="H57" s="70"/>
      <c r="I57" s="13">
        <f t="shared" si="0"/>
        <v>11322</v>
      </c>
      <c r="J57" s="70"/>
    </row>
    <row r="58" spans="1:10" ht="24.75" customHeight="1">
      <c r="A58" s="51"/>
      <c r="B58" s="48" t="s">
        <v>166</v>
      </c>
      <c r="C58" s="32" t="s">
        <v>235</v>
      </c>
      <c r="D58" s="32">
        <v>14308</v>
      </c>
      <c r="E58" s="32">
        <v>30</v>
      </c>
      <c r="F58" s="70"/>
      <c r="G58" s="70"/>
      <c r="H58" s="70"/>
      <c r="I58" s="13">
        <f t="shared" si="0"/>
        <v>14308</v>
      </c>
      <c r="J58" s="70"/>
    </row>
    <row r="59" spans="1:10" ht="24.75" customHeight="1">
      <c r="A59" s="51"/>
      <c r="B59" s="48" t="s">
        <v>167</v>
      </c>
      <c r="C59" s="32" t="s">
        <v>235</v>
      </c>
      <c r="D59" s="32">
        <v>29733</v>
      </c>
      <c r="E59" s="32">
        <v>30</v>
      </c>
      <c r="F59" s="70"/>
      <c r="G59" s="70"/>
      <c r="H59" s="70"/>
      <c r="I59" s="13">
        <f t="shared" si="0"/>
        <v>29733</v>
      </c>
      <c r="J59" s="70"/>
    </row>
    <row r="60" spans="1:10" ht="24.75" customHeight="1">
      <c r="A60" s="51"/>
      <c r="B60" s="48" t="s">
        <v>168</v>
      </c>
      <c r="C60" s="32" t="s">
        <v>235</v>
      </c>
      <c r="D60" s="32">
        <v>10547</v>
      </c>
      <c r="E60" s="32">
        <v>30</v>
      </c>
      <c r="F60" s="70"/>
      <c r="G60" s="70"/>
      <c r="H60" s="70"/>
      <c r="I60" s="13">
        <f t="shared" si="0"/>
        <v>10547</v>
      </c>
      <c r="J60" s="70"/>
    </row>
    <row r="61" spans="1:10" ht="24.75" customHeight="1">
      <c r="A61" s="51"/>
      <c r="B61" s="48" t="s">
        <v>169</v>
      </c>
      <c r="C61" s="32" t="s">
        <v>235</v>
      </c>
      <c r="D61" s="32">
        <v>18070</v>
      </c>
      <c r="E61" s="32">
        <v>30</v>
      </c>
      <c r="F61" s="70"/>
      <c r="G61" s="70"/>
      <c r="H61" s="70"/>
      <c r="I61" s="13">
        <f t="shared" si="0"/>
        <v>18070</v>
      </c>
      <c r="J61" s="70"/>
    </row>
    <row r="62" spans="1:10" ht="24.75" customHeight="1">
      <c r="A62" s="51"/>
      <c r="B62" s="48" t="s">
        <v>170</v>
      </c>
      <c r="C62" s="32" t="s">
        <v>235</v>
      </c>
      <c r="D62" s="32">
        <v>8664</v>
      </c>
      <c r="E62" s="32">
        <v>30</v>
      </c>
      <c r="F62" s="70"/>
      <c r="G62" s="70"/>
      <c r="H62" s="70"/>
      <c r="I62" s="13">
        <f t="shared" si="0"/>
        <v>8664</v>
      </c>
      <c r="J62" s="70"/>
    </row>
    <row r="63" spans="1:10" ht="21" customHeight="1">
      <c r="A63" s="46" t="s">
        <v>205</v>
      </c>
      <c r="B63" s="21" t="s">
        <v>54</v>
      </c>
      <c r="C63" s="50" t="s">
        <v>127</v>
      </c>
      <c r="D63" s="47">
        <f>SUM(D64:D117)</f>
        <v>270956</v>
      </c>
      <c r="E63" s="20"/>
      <c r="F63" s="70"/>
      <c r="G63" s="70"/>
      <c r="H63" s="70"/>
      <c r="I63" s="35">
        <f t="shared" si="0"/>
        <v>270956</v>
      </c>
      <c r="J63" s="70"/>
    </row>
    <row r="64" spans="1:10" ht="24.75" customHeight="1">
      <c r="A64" s="51"/>
      <c r="B64" s="48" t="s">
        <v>55</v>
      </c>
      <c r="C64" s="32" t="s">
        <v>9</v>
      </c>
      <c r="D64" s="32">
        <v>5861</v>
      </c>
      <c r="E64" s="32">
        <v>30</v>
      </c>
      <c r="F64" s="70"/>
      <c r="G64" s="70"/>
      <c r="H64" s="70"/>
      <c r="I64" s="13">
        <f t="shared" si="0"/>
        <v>5861</v>
      </c>
      <c r="J64" s="70"/>
    </row>
    <row r="65" spans="1:10" ht="24.75" customHeight="1">
      <c r="A65" s="51"/>
      <c r="B65" s="48" t="s">
        <v>56</v>
      </c>
      <c r="C65" s="32" t="s">
        <v>9</v>
      </c>
      <c r="D65" s="32">
        <v>7893</v>
      </c>
      <c r="E65" s="32">
        <v>30</v>
      </c>
      <c r="F65" s="70"/>
      <c r="G65" s="70"/>
      <c r="H65" s="70"/>
      <c r="I65" s="13">
        <f t="shared" si="0"/>
        <v>7893</v>
      </c>
      <c r="J65" s="70"/>
    </row>
    <row r="66" spans="1:10" ht="24.75" customHeight="1">
      <c r="A66" s="51"/>
      <c r="B66" s="48" t="s">
        <v>57</v>
      </c>
      <c r="C66" s="32" t="s">
        <v>9</v>
      </c>
      <c r="D66" s="32">
        <v>3722</v>
      </c>
      <c r="E66" s="32">
        <v>30</v>
      </c>
      <c r="F66" s="70"/>
      <c r="G66" s="70"/>
      <c r="H66" s="70"/>
      <c r="I66" s="13">
        <f t="shared" si="0"/>
        <v>3722</v>
      </c>
      <c r="J66" s="70"/>
    </row>
    <row r="67" spans="1:10" ht="24.75" customHeight="1">
      <c r="A67" s="51"/>
      <c r="B67" s="48" t="s">
        <v>58</v>
      </c>
      <c r="C67" s="32" t="s">
        <v>9</v>
      </c>
      <c r="D67" s="32">
        <v>3722</v>
      </c>
      <c r="E67" s="32">
        <v>30</v>
      </c>
      <c r="F67" s="70"/>
      <c r="G67" s="70"/>
      <c r="H67" s="70"/>
      <c r="I67" s="13">
        <f t="shared" si="0"/>
        <v>3722</v>
      </c>
      <c r="J67" s="70"/>
    </row>
    <row r="68" spans="1:10" ht="24.75" customHeight="1">
      <c r="A68" s="51"/>
      <c r="B68" s="48" t="s">
        <v>59</v>
      </c>
      <c r="C68" s="32" t="s">
        <v>9</v>
      </c>
      <c r="D68" s="32">
        <v>5782</v>
      </c>
      <c r="E68" s="32">
        <v>30</v>
      </c>
      <c r="F68" s="70"/>
      <c r="G68" s="70"/>
      <c r="H68" s="70"/>
      <c r="I68" s="13">
        <f t="shared" si="0"/>
        <v>5782</v>
      </c>
      <c r="J68" s="70"/>
    </row>
    <row r="69" spans="1:10" ht="24.75" customHeight="1">
      <c r="A69" s="51"/>
      <c r="B69" s="48" t="s">
        <v>60</v>
      </c>
      <c r="C69" s="32" t="s">
        <v>9</v>
      </c>
      <c r="D69" s="32">
        <v>4638</v>
      </c>
      <c r="E69" s="32">
        <v>30</v>
      </c>
      <c r="F69" s="70"/>
      <c r="G69" s="70"/>
      <c r="H69" s="70"/>
      <c r="I69" s="13">
        <f t="shared" si="0"/>
        <v>4638</v>
      </c>
      <c r="J69" s="70"/>
    </row>
    <row r="70" spans="1:10" ht="24.75" customHeight="1">
      <c r="A70" s="51"/>
      <c r="B70" s="48" t="s">
        <v>61</v>
      </c>
      <c r="C70" s="32" t="s">
        <v>9</v>
      </c>
      <c r="D70" s="32">
        <v>6273</v>
      </c>
      <c r="E70" s="32">
        <v>30</v>
      </c>
      <c r="F70" s="70"/>
      <c r="G70" s="70"/>
      <c r="H70" s="70"/>
      <c r="I70" s="13">
        <f t="shared" si="0"/>
        <v>6273</v>
      </c>
      <c r="J70" s="70"/>
    </row>
    <row r="71" spans="1:10" ht="24.75" customHeight="1">
      <c r="A71" s="51"/>
      <c r="B71" s="48" t="s">
        <v>62</v>
      </c>
      <c r="C71" s="32" t="s">
        <v>9</v>
      </c>
      <c r="D71" s="32">
        <v>6032</v>
      </c>
      <c r="E71" s="32">
        <v>30</v>
      </c>
      <c r="F71" s="70"/>
      <c r="G71" s="70"/>
      <c r="H71" s="70"/>
      <c r="I71" s="13">
        <f aca="true" t="shared" si="1" ref="I71:I134">D71</f>
        <v>6032</v>
      </c>
      <c r="J71" s="70"/>
    </row>
    <row r="72" spans="1:10" ht="24.75" customHeight="1">
      <c r="A72" s="51"/>
      <c r="B72" s="48" t="s">
        <v>63</v>
      </c>
      <c r="C72" s="32" t="s">
        <v>9</v>
      </c>
      <c r="D72" s="32">
        <v>4444</v>
      </c>
      <c r="E72" s="32">
        <v>30</v>
      </c>
      <c r="F72" s="70"/>
      <c r="G72" s="70"/>
      <c r="H72" s="70"/>
      <c r="I72" s="13">
        <f t="shared" si="1"/>
        <v>4444</v>
      </c>
      <c r="J72" s="70"/>
    </row>
    <row r="73" spans="1:10" ht="24.75" customHeight="1">
      <c r="A73" s="51"/>
      <c r="B73" s="48" t="s">
        <v>64</v>
      </c>
      <c r="C73" s="32" t="s">
        <v>9</v>
      </c>
      <c r="D73" s="32">
        <v>4440</v>
      </c>
      <c r="E73" s="32">
        <v>30</v>
      </c>
      <c r="F73" s="70"/>
      <c r="G73" s="70"/>
      <c r="H73" s="70"/>
      <c r="I73" s="13">
        <f t="shared" si="1"/>
        <v>4440</v>
      </c>
      <c r="J73" s="70"/>
    </row>
    <row r="74" spans="1:10" ht="24.75" customHeight="1">
      <c r="A74" s="51"/>
      <c r="B74" s="48" t="s">
        <v>65</v>
      </c>
      <c r="C74" s="32" t="s">
        <v>9</v>
      </c>
      <c r="D74" s="32">
        <v>6500</v>
      </c>
      <c r="E74" s="32">
        <v>30</v>
      </c>
      <c r="F74" s="70"/>
      <c r="G74" s="70"/>
      <c r="H74" s="70"/>
      <c r="I74" s="13">
        <f t="shared" si="1"/>
        <v>6500</v>
      </c>
      <c r="J74" s="70"/>
    </row>
    <row r="75" spans="1:10" ht="24.75" customHeight="1">
      <c r="A75" s="51"/>
      <c r="B75" s="48" t="s">
        <v>66</v>
      </c>
      <c r="C75" s="32" t="s">
        <v>9</v>
      </c>
      <c r="D75" s="32">
        <v>3610</v>
      </c>
      <c r="E75" s="32">
        <v>30</v>
      </c>
      <c r="F75" s="70"/>
      <c r="G75" s="70"/>
      <c r="H75" s="70"/>
      <c r="I75" s="13">
        <f t="shared" si="1"/>
        <v>3610</v>
      </c>
      <c r="J75" s="70"/>
    </row>
    <row r="76" spans="1:10" ht="24.75" customHeight="1">
      <c r="A76" s="51"/>
      <c r="B76" s="48" t="s">
        <v>67</v>
      </c>
      <c r="C76" s="32" t="s">
        <v>9</v>
      </c>
      <c r="D76" s="32">
        <v>3550</v>
      </c>
      <c r="E76" s="32">
        <v>30</v>
      </c>
      <c r="F76" s="70"/>
      <c r="G76" s="70"/>
      <c r="H76" s="70"/>
      <c r="I76" s="13">
        <f t="shared" si="1"/>
        <v>3550</v>
      </c>
      <c r="J76" s="70"/>
    </row>
    <row r="77" spans="1:10" ht="24.75" customHeight="1">
      <c r="A77" s="51"/>
      <c r="B77" s="48" t="s">
        <v>68</v>
      </c>
      <c r="C77" s="32" t="s">
        <v>9</v>
      </c>
      <c r="D77" s="32">
        <v>4400</v>
      </c>
      <c r="E77" s="32">
        <v>30</v>
      </c>
      <c r="F77" s="70"/>
      <c r="G77" s="70"/>
      <c r="H77" s="70"/>
      <c r="I77" s="13">
        <f t="shared" si="1"/>
        <v>4400</v>
      </c>
      <c r="J77" s="70"/>
    </row>
    <row r="78" spans="1:10" ht="24.75" customHeight="1">
      <c r="A78" s="51"/>
      <c r="B78" s="48" t="s">
        <v>69</v>
      </c>
      <c r="C78" s="32" t="s">
        <v>9</v>
      </c>
      <c r="D78" s="32">
        <v>6839</v>
      </c>
      <c r="E78" s="32">
        <v>30</v>
      </c>
      <c r="F78" s="70"/>
      <c r="G78" s="70"/>
      <c r="H78" s="70"/>
      <c r="I78" s="13">
        <f t="shared" si="1"/>
        <v>6839</v>
      </c>
      <c r="J78" s="70"/>
    </row>
    <row r="79" spans="1:10" ht="24.75" customHeight="1">
      <c r="A79" s="51"/>
      <c r="B79" s="48" t="s">
        <v>70</v>
      </c>
      <c r="C79" s="32" t="s">
        <v>9</v>
      </c>
      <c r="D79" s="32">
        <v>6934</v>
      </c>
      <c r="E79" s="32">
        <v>30</v>
      </c>
      <c r="F79" s="70"/>
      <c r="G79" s="70"/>
      <c r="H79" s="70"/>
      <c r="I79" s="13">
        <f t="shared" si="1"/>
        <v>6934</v>
      </c>
      <c r="J79" s="70"/>
    </row>
    <row r="80" spans="1:10" ht="24.75" customHeight="1">
      <c r="A80" s="51"/>
      <c r="B80" s="48" t="s">
        <v>71</v>
      </c>
      <c r="C80" s="32" t="s">
        <v>9</v>
      </c>
      <c r="D80" s="32">
        <v>8528</v>
      </c>
      <c r="E80" s="32">
        <v>30</v>
      </c>
      <c r="F80" s="70"/>
      <c r="G80" s="70"/>
      <c r="H80" s="70"/>
      <c r="I80" s="13">
        <f t="shared" si="1"/>
        <v>8528</v>
      </c>
      <c r="J80" s="70"/>
    </row>
    <row r="81" spans="1:10" ht="24.75" customHeight="1">
      <c r="A81" s="51"/>
      <c r="B81" s="48" t="s">
        <v>72</v>
      </c>
      <c r="C81" s="32" t="s">
        <v>9</v>
      </c>
      <c r="D81" s="32">
        <v>4952</v>
      </c>
      <c r="E81" s="32">
        <v>30</v>
      </c>
      <c r="F81" s="70"/>
      <c r="G81" s="70"/>
      <c r="H81" s="70"/>
      <c r="I81" s="13">
        <f t="shared" si="1"/>
        <v>4952</v>
      </c>
      <c r="J81" s="70"/>
    </row>
    <row r="82" spans="1:10" ht="24.75" customHeight="1">
      <c r="A82" s="51"/>
      <c r="B82" s="48" t="s">
        <v>73</v>
      </c>
      <c r="C82" s="32" t="s">
        <v>9</v>
      </c>
      <c r="D82" s="32">
        <v>6125</v>
      </c>
      <c r="E82" s="32">
        <v>30</v>
      </c>
      <c r="F82" s="70"/>
      <c r="G82" s="70"/>
      <c r="H82" s="70"/>
      <c r="I82" s="13">
        <f t="shared" si="1"/>
        <v>6125</v>
      </c>
      <c r="J82" s="70"/>
    </row>
    <row r="83" spans="1:10" ht="24.75" customHeight="1">
      <c r="A83" s="51"/>
      <c r="B83" s="48" t="s">
        <v>74</v>
      </c>
      <c r="C83" s="32" t="s">
        <v>9</v>
      </c>
      <c r="D83" s="32">
        <v>4065</v>
      </c>
      <c r="E83" s="32">
        <v>30</v>
      </c>
      <c r="F83" s="70"/>
      <c r="G83" s="70"/>
      <c r="H83" s="70"/>
      <c r="I83" s="13">
        <f t="shared" si="1"/>
        <v>4065</v>
      </c>
      <c r="J83" s="70"/>
    </row>
    <row r="84" spans="1:10" ht="24.75" customHeight="1">
      <c r="A84" s="51"/>
      <c r="B84" s="48" t="s">
        <v>75</v>
      </c>
      <c r="C84" s="32" t="s">
        <v>9</v>
      </c>
      <c r="D84" s="32">
        <v>2977</v>
      </c>
      <c r="E84" s="32">
        <v>30</v>
      </c>
      <c r="F84" s="70"/>
      <c r="G84" s="70"/>
      <c r="H84" s="70"/>
      <c r="I84" s="13">
        <f t="shared" si="1"/>
        <v>2977</v>
      </c>
      <c r="J84" s="70"/>
    </row>
    <row r="85" spans="1:10" ht="24.75" customHeight="1">
      <c r="A85" s="51"/>
      <c r="B85" s="48" t="s">
        <v>76</v>
      </c>
      <c r="C85" s="32" t="s">
        <v>9</v>
      </c>
      <c r="D85" s="32">
        <v>8390</v>
      </c>
      <c r="E85" s="32">
        <v>30</v>
      </c>
      <c r="F85" s="70"/>
      <c r="G85" s="70"/>
      <c r="H85" s="70"/>
      <c r="I85" s="13">
        <f t="shared" si="1"/>
        <v>8390</v>
      </c>
      <c r="J85" s="70"/>
    </row>
    <row r="86" spans="1:10" ht="24.75" customHeight="1">
      <c r="A86" s="51"/>
      <c r="B86" s="48" t="s">
        <v>77</v>
      </c>
      <c r="C86" s="32" t="s">
        <v>9</v>
      </c>
      <c r="D86" s="32">
        <v>8127</v>
      </c>
      <c r="E86" s="32">
        <v>30</v>
      </c>
      <c r="F86" s="70"/>
      <c r="G86" s="70"/>
      <c r="H86" s="70"/>
      <c r="I86" s="13">
        <f t="shared" si="1"/>
        <v>8127</v>
      </c>
      <c r="J86" s="70"/>
    </row>
    <row r="87" spans="1:10" ht="24.75" customHeight="1">
      <c r="A87" s="51"/>
      <c r="B87" s="48" t="s">
        <v>78</v>
      </c>
      <c r="C87" s="32" t="s">
        <v>9</v>
      </c>
      <c r="D87" s="32">
        <v>3743</v>
      </c>
      <c r="E87" s="32">
        <v>30</v>
      </c>
      <c r="F87" s="70"/>
      <c r="G87" s="70"/>
      <c r="H87" s="70"/>
      <c r="I87" s="13">
        <f t="shared" si="1"/>
        <v>3743</v>
      </c>
      <c r="J87" s="70"/>
    </row>
    <row r="88" spans="1:10" ht="24.75" customHeight="1">
      <c r="A88" s="51"/>
      <c r="B88" s="48" t="s">
        <v>79</v>
      </c>
      <c r="C88" s="32" t="s">
        <v>9</v>
      </c>
      <c r="D88" s="32">
        <v>4719</v>
      </c>
      <c r="E88" s="32">
        <v>30</v>
      </c>
      <c r="F88" s="70"/>
      <c r="G88" s="70"/>
      <c r="H88" s="70"/>
      <c r="I88" s="13">
        <f t="shared" si="1"/>
        <v>4719</v>
      </c>
      <c r="J88" s="70"/>
    </row>
    <row r="89" spans="1:10" ht="24.75" customHeight="1">
      <c r="A89" s="51"/>
      <c r="B89" s="48" t="s">
        <v>80</v>
      </c>
      <c r="C89" s="32" t="s">
        <v>9</v>
      </c>
      <c r="D89" s="32">
        <v>4719</v>
      </c>
      <c r="E89" s="32">
        <v>30</v>
      </c>
      <c r="F89" s="70"/>
      <c r="G89" s="70"/>
      <c r="H89" s="70"/>
      <c r="I89" s="13">
        <f t="shared" si="1"/>
        <v>4719</v>
      </c>
      <c r="J89" s="70"/>
    </row>
    <row r="90" spans="1:10" ht="24.75" customHeight="1">
      <c r="A90" s="51"/>
      <c r="B90" s="48" t="s">
        <v>81</v>
      </c>
      <c r="C90" s="32" t="s">
        <v>9</v>
      </c>
      <c r="D90" s="32">
        <v>3666</v>
      </c>
      <c r="E90" s="32">
        <v>30</v>
      </c>
      <c r="F90" s="70"/>
      <c r="G90" s="70"/>
      <c r="H90" s="70"/>
      <c r="I90" s="13">
        <f t="shared" si="1"/>
        <v>3666</v>
      </c>
      <c r="J90" s="70"/>
    </row>
    <row r="91" spans="1:10" ht="24.75" customHeight="1">
      <c r="A91" s="51"/>
      <c r="B91" s="48" t="s">
        <v>171</v>
      </c>
      <c r="C91" s="32" t="s">
        <v>9</v>
      </c>
      <c r="D91" s="32">
        <v>4514</v>
      </c>
      <c r="E91" s="32">
        <v>30</v>
      </c>
      <c r="F91" s="70"/>
      <c r="G91" s="70"/>
      <c r="H91" s="70"/>
      <c r="I91" s="13">
        <f t="shared" si="1"/>
        <v>4514</v>
      </c>
      <c r="J91" s="70"/>
    </row>
    <row r="92" spans="1:10" ht="24.75" customHeight="1">
      <c r="A92" s="51"/>
      <c r="B92" s="48" t="s">
        <v>172</v>
      </c>
      <c r="C92" s="32" t="s">
        <v>9</v>
      </c>
      <c r="D92" s="32">
        <v>6990</v>
      </c>
      <c r="E92" s="32">
        <v>30</v>
      </c>
      <c r="F92" s="70"/>
      <c r="G92" s="70"/>
      <c r="H92" s="70"/>
      <c r="I92" s="13">
        <f t="shared" si="1"/>
        <v>6990</v>
      </c>
      <c r="J92" s="70"/>
    </row>
    <row r="93" spans="1:10" ht="24.75" customHeight="1">
      <c r="A93" s="51"/>
      <c r="B93" s="48" t="s">
        <v>173</v>
      </c>
      <c r="C93" s="32" t="s">
        <v>9</v>
      </c>
      <c r="D93" s="32">
        <v>4519</v>
      </c>
      <c r="E93" s="32">
        <v>30</v>
      </c>
      <c r="F93" s="70"/>
      <c r="G93" s="70"/>
      <c r="H93" s="70"/>
      <c r="I93" s="13">
        <f t="shared" si="1"/>
        <v>4519</v>
      </c>
      <c r="J93" s="70"/>
    </row>
    <row r="94" spans="1:10" ht="24.75" customHeight="1">
      <c r="A94" s="51"/>
      <c r="B94" s="48" t="s">
        <v>174</v>
      </c>
      <c r="C94" s="32" t="s">
        <v>9</v>
      </c>
      <c r="D94" s="32">
        <v>6943</v>
      </c>
      <c r="E94" s="32">
        <v>30</v>
      </c>
      <c r="F94" s="70"/>
      <c r="G94" s="70"/>
      <c r="H94" s="70"/>
      <c r="I94" s="13">
        <f t="shared" si="1"/>
        <v>6943</v>
      </c>
      <c r="J94" s="70"/>
    </row>
    <row r="95" spans="1:10" ht="24.75" customHeight="1">
      <c r="A95" s="51"/>
      <c r="B95" s="48" t="s">
        <v>175</v>
      </c>
      <c r="C95" s="32" t="s">
        <v>9</v>
      </c>
      <c r="D95" s="32">
        <v>2870</v>
      </c>
      <c r="E95" s="32">
        <v>30</v>
      </c>
      <c r="F95" s="70"/>
      <c r="G95" s="70"/>
      <c r="H95" s="70"/>
      <c r="I95" s="13">
        <f t="shared" si="1"/>
        <v>2870</v>
      </c>
      <c r="J95" s="70"/>
    </row>
    <row r="96" spans="1:10" ht="24.75" customHeight="1">
      <c r="A96" s="51"/>
      <c r="B96" s="48" t="s">
        <v>176</v>
      </c>
      <c r="C96" s="32" t="s">
        <v>9</v>
      </c>
      <c r="D96" s="32">
        <v>5419</v>
      </c>
      <c r="E96" s="32">
        <v>30</v>
      </c>
      <c r="F96" s="70"/>
      <c r="G96" s="70"/>
      <c r="H96" s="70"/>
      <c r="I96" s="13">
        <f t="shared" si="1"/>
        <v>5419</v>
      </c>
      <c r="J96" s="70"/>
    </row>
    <row r="97" spans="1:10" ht="24.75" customHeight="1">
      <c r="A97" s="51"/>
      <c r="B97" s="48" t="s">
        <v>177</v>
      </c>
      <c r="C97" s="32" t="s">
        <v>9</v>
      </c>
      <c r="D97" s="32">
        <v>3554</v>
      </c>
      <c r="E97" s="32">
        <v>30</v>
      </c>
      <c r="F97" s="70"/>
      <c r="G97" s="70"/>
      <c r="H97" s="70"/>
      <c r="I97" s="13">
        <f t="shared" si="1"/>
        <v>3554</v>
      </c>
      <c r="J97" s="70"/>
    </row>
    <row r="98" spans="1:10" ht="24.75" customHeight="1">
      <c r="A98" s="51"/>
      <c r="B98" s="48" t="s">
        <v>178</v>
      </c>
      <c r="C98" s="32" t="s">
        <v>9</v>
      </c>
      <c r="D98" s="32">
        <v>4400</v>
      </c>
      <c r="E98" s="32">
        <v>30</v>
      </c>
      <c r="F98" s="70"/>
      <c r="G98" s="70"/>
      <c r="H98" s="70"/>
      <c r="I98" s="13">
        <f t="shared" si="1"/>
        <v>4400</v>
      </c>
      <c r="J98" s="70"/>
    </row>
    <row r="99" spans="1:10" ht="24.75" customHeight="1">
      <c r="A99" s="51"/>
      <c r="B99" s="48" t="s">
        <v>179</v>
      </c>
      <c r="C99" s="32" t="s">
        <v>9</v>
      </c>
      <c r="D99" s="32">
        <v>3526</v>
      </c>
      <c r="E99" s="32">
        <v>30</v>
      </c>
      <c r="F99" s="70"/>
      <c r="G99" s="70"/>
      <c r="H99" s="70"/>
      <c r="I99" s="13">
        <f t="shared" si="1"/>
        <v>3526</v>
      </c>
      <c r="J99" s="70"/>
    </row>
    <row r="100" spans="1:10" ht="24.75" customHeight="1">
      <c r="A100" s="51"/>
      <c r="B100" s="48" t="s">
        <v>180</v>
      </c>
      <c r="C100" s="32" t="s">
        <v>9</v>
      </c>
      <c r="D100" s="32">
        <v>3610</v>
      </c>
      <c r="E100" s="32">
        <v>30</v>
      </c>
      <c r="F100" s="70"/>
      <c r="G100" s="70"/>
      <c r="H100" s="70"/>
      <c r="I100" s="13">
        <f t="shared" si="1"/>
        <v>3610</v>
      </c>
      <c r="J100" s="70"/>
    </row>
    <row r="101" spans="1:10" ht="24.75" customHeight="1">
      <c r="A101" s="51"/>
      <c r="B101" s="48" t="s">
        <v>181</v>
      </c>
      <c r="C101" s="32" t="s">
        <v>9</v>
      </c>
      <c r="D101" s="32">
        <v>3610</v>
      </c>
      <c r="E101" s="32">
        <v>30</v>
      </c>
      <c r="F101" s="70"/>
      <c r="G101" s="70"/>
      <c r="H101" s="70"/>
      <c r="I101" s="13">
        <f t="shared" si="1"/>
        <v>3610</v>
      </c>
      <c r="J101" s="70"/>
    </row>
    <row r="102" spans="1:10" ht="24.75" customHeight="1">
      <c r="A102" s="51"/>
      <c r="B102" s="48" t="s">
        <v>182</v>
      </c>
      <c r="C102" s="32" t="s">
        <v>9</v>
      </c>
      <c r="D102" s="32">
        <v>3610</v>
      </c>
      <c r="E102" s="32">
        <v>30</v>
      </c>
      <c r="F102" s="70"/>
      <c r="G102" s="70"/>
      <c r="H102" s="70"/>
      <c r="I102" s="13">
        <f t="shared" si="1"/>
        <v>3610</v>
      </c>
      <c r="J102" s="70"/>
    </row>
    <row r="103" spans="1:10" ht="24.75" customHeight="1">
      <c r="A103" s="51"/>
      <c r="B103" s="48" t="s">
        <v>183</v>
      </c>
      <c r="C103" s="32" t="s">
        <v>9</v>
      </c>
      <c r="D103" s="32">
        <v>3610</v>
      </c>
      <c r="E103" s="32">
        <v>30</v>
      </c>
      <c r="F103" s="70"/>
      <c r="G103" s="70"/>
      <c r="H103" s="70"/>
      <c r="I103" s="13">
        <f t="shared" si="1"/>
        <v>3610</v>
      </c>
      <c r="J103" s="70"/>
    </row>
    <row r="104" spans="1:10" ht="24.75" customHeight="1">
      <c r="A104" s="51"/>
      <c r="B104" s="48" t="s">
        <v>184</v>
      </c>
      <c r="C104" s="32" t="s">
        <v>9</v>
      </c>
      <c r="D104" s="32">
        <v>5007</v>
      </c>
      <c r="E104" s="32">
        <v>30</v>
      </c>
      <c r="F104" s="70"/>
      <c r="G104" s="70"/>
      <c r="H104" s="70"/>
      <c r="I104" s="13">
        <f t="shared" si="1"/>
        <v>5007</v>
      </c>
      <c r="J104" s="70"/>
    </row>
    <row r="105" spans="1:10" ht="24.75" customHeight="1">
      <c r="A105" s="51"/>
      <c r="B105" s="48" t="s">
        <v>185</v>
      </c>
      <c r="C105" s="32" t="s">
        <v>9</v>
      </c>
      <c r="D105" s="32">
        <v>5413</v>
      </c>
      <c r="E105" s="32">
        <v>30</v>
      </c>
      <c r="F105" s="70"/>
      <c r="G105" s="70"/>
      <c r="H105" s="70"/>
      <c r="I105" s="13">
        <f t="shared" si="1"/>
        <v>5413</v>
      </c>
      <c r="J105" s="70"/>
    </row>
    <row r="106" spans="1:10" ht="24.75" customHeight="1">
      <c r="A106" s="51"/>
      <c r="B106" s="48" t="s">
        <v>186</v>
      </c>
      <c r="C106" s="32" t="s">
        <v>9</v>
      </c>
      <c r="D106" s="32">
        <v>6628</v>
      </c>
      <c r="E106" s="32">
        <v>30</v>
      </c>
      <c r="F106" s="70"/>
      <c r="G106" s="70"/>
      <c r="H106" s="70"/>
      <c r="I106" s="13">
        <f t="shared" si="1"/>
        <v>6628</v>
      </c>
      <c r="J106" s="70"/>
    </row>
    <row r="107" spans="1:10" ht="24.75" customHeight="1">
      <c r="A107" s="51"/>
      <c r="B107" s="48" t="s">
        <v>187</v>
      </c>
      <c r="C107" s="32" t="s">
        <v>9</v>
      </c>
      <c r="D107" s="32">
        <v>2624</v>
      </c>
      <c r="E107" s="32">
        <v>30</v>
      </c>
      <c r="F107" s="70"/>
      <c r="G107" s="70"/>
      <c r="H107" s="70"/>
      <c r="I107" s="13">
        <f t="shared" si="1"/>
        <v>2624</v>
      </c>
      <c r="J107" s="70"/>
    </row>
    <row r="108" spans="1:10" ht="24.75" customHeight="1">
      <c r="A108" s="51"/>
      <c r="B108" s="48" t="s">
        <v>188</v>
      </c>
      <c r="C108" s="32" t="s">
        <v>9</v>
      </c>
      <c r="D108" s="32">
        <v>7704</v>
      </c>
      <c r="E108" s="32">
        <v>30</v>
      </c>
      <c r="F108" s="70"/>
      <c r="G108" s="70"/>
      <c r="H108" s="70"/>
      <c r="I108" s="13">
        <f t="shared" si="1"/>
        <v>7704</v>
      </c>
      <c r="J108" s="70"/>
    </row>
    <row r="109" spans="1:10" ht="24.75" customHeight="1">
      <c r="A109" s="51"/>
      <c r="B109" s="48" t="s">
        <v>189</v>
      </c>
      <c r="C109" s="32" t="s">
        <v>9</v>
      </c>
      <c r="D109" s="32">
        <v>6065</v>
      </c>
      <c r="E109" s="32">
        <v>30</v>
      </c>
      <c r="F109" s="70"/>
      <c r="G109" s="70"/>
      <c r="H109" s="70"/>
      <c r="I109" s="13">
        <f t="shared" si="1"/>
        <v>6065</v>
      </c>
      <c r="J109" s="70"/>
    </row>
    <row r="110" spans="1:10" ht="24.75" customHeight="1">
      <c r="A110" s="51"/>
      <c r="B110" s="48" t="s">
        <v>190</v>
      </c>
      <c r="C110" s="32" t="s">
        <v>9</v>
      </c>
      <c r="D110" s="32">
        <v>3839</v>
      </c>
      <c r="E110" s="32">
        <v>30</v>
      </c>
      <c r="F110" s="70"/>
      <c r="G110" s="70"/>
      <c r="H110" s="70"/>
      <c r="I110" s="13">
        <f t="shared" si="1"/>
        <v>3839</v>
      </c>
      <c r="J110" s="70"/>
    </row>
    <row r="111" spans="1:10" ht="24.75" customHeight="1">
      <c r="A111" s="51"/>
      <c r="B111" s="48" t="s">
        <v>191</v>
      </c>
      <c r="C111" s="32" t="s">
        <v>9</v>
      </c>
      <c r="D111" s="32">
        <v>3556</v>
      </c>
      <c r="E111" s="32">
        <v>30</v>
      </c>
      <c r="F111" s="70"/>
      <c r="G111" s="70"/>
      <c r="H111" s="70"/>
      <c r="I111" s="13">
        <f t="shared" si="1"/>
        <v>3556</v>
      </c>
      <c r="J111" s="70"/>
    </row>
    <row r="112" spans="1:10" ht="24.75" customHeight="1">
      <c r="A112" s="51"/>
      <c r="B112" s="48" t="s">
        <v>192</v>
      </c>
      <c r="C112" s="32" t="s">
        <v>9</v>
      </c>
      <c r="D112" s="32">
        <v>3643</v>
      </c>
      <c r="E112" s="32">
        <v>30</v>
      </c>
      <c r="F112" s="70"/>
      <c r="G112" s="70"/>
      <c r="H112" s="70"/>
      <c r="I112" s="13">
        <f t="shared" si="1"/>
        <v>3643</v>
      </c>
      <c r="J112" s="70"/>
    </row>
    <row r="113" spans="1:10" ht="24.75" customHeight="1">
      <c r="A113" s="51"/>
      <c r="B113" s="48" t="s">
        <v>193</v>
      </c>
      <c r="C113" s="32" t="s">
        <v>9</v>
      </c>
      <c r="D113" s="32">
        <v>2818</v>
      </c>
      <c r="E113" s="32">
        <v>30</v>
      </c>
      <c r="F113" s="70"/>
      <c r="G113" s="70"/>
      <c r="H113" s="70"/>
      <c r="I113" s="13">
        <f t="shared" si="1"/>
        <v>2818</v>
      </c>
      <c r="J113" s="70"/>
    </row>
    <row r="114" spans="1:10" ht="24.75" customHeight="1">
      <c r="A114" s="51"/>
      <c r="B114" s="48" t="s">
        <v>194</v>
      </c>
      <c r="C114" s="32" t="s">
        <v>9</v>
      </c>
      <c r="D114" s="32">
        <v>6148</v>
      </c>
      <c r="E114" s="32">
        <v>30</v>
      </c>
      <c r="F114" s="70"/>
      <c r="G114" s="70"/>
      <c r="H114" s="70"/>
      <c r="I114" s="13">
        <f t="shared" si="1"/>
        <v>6148</v>
      </c>
      <c r="J114" s="70"/>
    </row>
    <row r="115" spans="1:10" ht="24.75" customHeight="1">
      <c r="A115" s="51"/>
      <c r="B115" s="48" t="s">
        <v>195</v>
      </c>
      <c r="C115" s="32" t="s">
        <v>9</v>
      </c>
      <c r="D115" s="32">
        <v>5567</v>
      </c>
      <c r="E115" s="32">
        <v>30</v>
      </c>
      <c r="F115" s="70"/>
      <c r="G115" s="70"/>
      <c r="H115" s="70"/>
      <c r="I115" s="13">
        <f t="shared" si="1"/>
        <v>5567</v>
      </c>
      <c r="J115" s="70"/>
    </row>
    <row r="116" spans="1:10" ht="24.75" customHeight="1">
      <c r="A116" s="51"/>
      <c r="B116" s="48" t="s">
        <v>196</v>
      </c>
      <c r="C116" s="32" t="s">
        <v>9</v>
      </c>
      <c r="D116" s="32">
        <v>4805</v>
      </c>
      <c r="E116" s="32">
        <v>30</v>
      </c>
      <c r="F116" s="70"/>
      <c r="G116" s="70"/>
      <c r="H116" s="70"/>
      <c r="I116" s="13">
        <f t="shared" si="1"/>
        <v>4805</v>
      </c>
      <c r="J116" s="70"/>
    </row>
    <row r="117" spans="1:10" ht="24.75" customHeight="1">
      <c r="A117" s="51"/>
      <c r="B117" s="48" t="s">
        <v>197</v>
      </c>
      <c r="C117" s="32" t="s">
        <v>9</v>
      </c>
      <c r="D117" s="32">
        <v>5313</v>
      </c>
      <c r="E117" s="32">
        <v>30</v>
      </c>
      <c r="F117" s="70"/>
      <c r="G117" s="70"/>
      <c r="H117" s="70"/>
      <c r="I117" s="13">
        <f t="shared" si="1"/>
        <v>5313</v>
      </c>
      <c r="J117" s="70"/>
    </row>
    <row r="118" spans="1:10" ht="22.5" customHeight="1">
      <c r="A118" s="46" t="s">
        <v>206</v>
      </c>
      <c r="B118" s="21" t="s">
        <v>123</v>
      </c>
      <c r="C118" s="50" t="s">
        <v>128</v>
      </c>
      <c r="D118" s="47">
        <f>SUM(D119:D123)</f>
        <v>180248</v>
      </c>
      <c r="E118" s="14"/>
      <c r="F118" s="70"/>
      <c r="G118" s="70"/>
      <c r="H118" s="70"/>
      <c r="I118" s="35">
        <f t="shared" si="1"/>
        <v>180248</v>
      </c>
      <c r="J118" s="70"/>
    </row>
    <row r="119" spans="1:10" ht="24.75" customHeight="1">
      <c r="A119" s="25"/>
      <c r="B119" s="52" t="s">
        <v>34</v>
      </c>
      <c r="C119" s="53" t="s">
        <v>35</v>
      </c>
      <c r="D119" s="53">
        <v>19550</v>
      </c>
      <c r="E119" s="53">
        <v>45</v>
      </c>
      <c r="F119" s="70"/>
      <c r="G119" s="70"/>
      <c r="H119" s="70"/>
      <c r="I119" s="13">
        <f t="shared" si="1"/>
        <v>19550</v>
      </c>
      <c r="J119" s="70"/>
    </row>
    <row r="120" spans="1:10" ht="24.75" customHeight="1">
      <c r="A120" s="25"/>
      <c r="B120" s="52" t="s">
        <v>36</v>
      </c>
      <c r="C120" s="53" t="s">
        <v>35</v>
      </c>
      <c r="D120" s="53">
        <v>57277</v>
      </c>
      <c r="E120" s="53">
        <v>45</v>
      </c>
      <c r="F120" s="70"/>
      <c r="G120" s="70"/>
      <c r="H120" s="70"/>
      <c r="I120" s="13">
        <f t="shared" si="1"/>
        <v>57277</v>
      </c>
      <c r="J120" s="70"/>
    </row>
    <row r="121" spans="1:10" ht="24.75" customHeight="1">
      <c r="A121" s="54"/>
      <c r="B121" s="52" t="s">
        <v>37</v>
      </c>
      <c r="C121" s="53" t="s">
        <v>35</v>
      </c>
      <c r="D121" s="53">
        <v>48649</v>
      </c>
      <c r="E121" s="53">
        <v>45</v>
      </c>
      <c r="F121" s="70"/>
      <c r="G121" s="70"/>
      <c r="H121" s="70"/>
      <c r="I121" s="13">
        <f t="shared" si="1"/>
        <v>48649</v>
      </c>
      <c r="J121" s="70"/>
    </row>
    <row r="122" spans="1:10" ht="24.75" customHeight="1">
      <c r="A122" s="22"/>
      <c r="B122" s="52" t="s">
        <v>38</v>
      </c>
      <c r="C122" s="53" t="s">
        <v>35</v>
      </c>
      <c r="D122" s="53">
        <v>12297</v>
      </c>
      <c r="E122" s="53">
        <v>45</v>
      </c>
      <c r="F122" s="70"/>
      <c r="G122" s="70"/>
      <c r="H122" s="70"/>
      <c r="I122" s="13">
        <f t="shared" si="1"/>
        <v>12297</v>
      </c>
      <c r="J122" s="70"/>
    </row>
    <row r="123" spans="1:10" ht="24.75" customHeight="1">
      <c r="A123" s="22"/>
      <c r="B123" s="52" t="s">
        <v>225</v>
      </c>
      <c r="C123" s="53" t="s">
        <v>35</v>
      </c>
      <c r="D123" s="53">
        <v>42475</v>
      </c>
      <c r="E123" s="53">
        <v>45</v>
      </c>
      <c r="F123" s="70"/>
      <c r="G123" s="70"/>
      <c r="H123" s="70"/>
      <c r="I123" s="13">
        <f t="shared" si="1"/>
        <v>42475</v>
      </c>
      <c r="J123" s="70"/>
    </row>
    <row r="124" spans="1:10" ht="30" customHeight="1">
      <c r="A124" s="21" t="s">
        <v>2</v>
      </c>
      <c r="B124" s="22"/>
      <c r="C124" s="17" t="s">
        <v>129</v>
      </c>
      <c r="D124" s="20">
        <f>SUM(D125,D133,D136,D138,D141)</f>
        <v>122222</v>
      </c>
      <c r="E124" s="14"/>
      <c r="F124" s="70"/>
      <c r="G124" s="70"/>
      <c r="H124" s="70"/>
      <c r="I124" s="35">
        <f t="shared" si="1"/>
        <v>122222</v>
      </c>
      <c r="J124" s="70"/>
    </row>
    <row r="125" spans="1:10" ht="24" customHeight="1">
      <c r="A125" s="46">
        <v>1</v>
      </c>
      <c r="B125" s="21" t="s">
        <v>207</v>
      </c>
      <c r="C125" s="47" t="s">
        <v>130</v>
      </c>
      <c r="D125" s="47">
        <f>SUM(D126:D132)</f>
        <v>75277</v>
      </c>
      <c r="E125" s="20"/>
      <c r="F125" s="70"/>
      <c r="G125" s="70"/>
      <c r="H125" s="70"/>
      <c r="I125" s="35">
        <f t="shared" si="1"/>
        <v>75277</v>
      </c>
      <c r="J125" s="70"/>
    </row>
    <row r="126" spans="1:10" ht="24.75" customHeight="1">
      <c r="A126" s="51"/>
      <c r="B126" s="48" t="s">
        <v>11</v>
      </c>
      <c r="C126" s="32" t="s">
        <v>224</v>
      </c>
      <c r="D126" s="32">
        <v>6658</v>
      </c>
      <c r="E126" s="32">
        <v>35</v>
      </c>
      <c r="F126" s="70"/>
      <c r="G126" s="70"/>
      <c r="H126" s="70"/>
      <c r="I126" s="13">
        <f t="shared" si="1"/>
        <v>6658</v>
      </c>
      <c r="J126" s="70"/>
    </row>
    <row r="127" spans="1:10" ht="24.75" customHeight="1">
      <c r="A127" s="51"/>
      <c r="B127" s="48" t="s">
        <v>15</v>
      </c>
      <c r="C127" s="32" t="s">
        <v>224</v>
      </c>
      <c r="D127" s="32">
        <v>5461</v>
      </c>
      <c r="E127" s="32">
        <v>35</v>
      </c>
      <c r="F127" s="70"/>
      <c r="G127" s="70"/>
      <c r="H127" s="70"/>
      <c r="I127" s="13">
        <f t="shared" si="1"/>
        <v>5461</v>
      </c>
      <c r="J127" s="70"/>
    </row>
    <row r="128" spans="1:10" ht="24.75" customHeight="1">
      <c r="A128" s="51"/>
      <c r="B128" s="48" t="s">
        <v>16</v>
      </c>
      <c r="C128" s="32" t="s">
        <v>224</v>
      </c>
      <c r="D128" s="32">
        <v>9705</v>
      </c>
      <c r="E128" s="32">
        <v>35</v>
      </c>
      <c r="F128" s="70"/>
      <c r="G128" s="70"/>
      <c r="H128" s="70"/>
      <c r="I128" s="13">
        <f t="shared" si="1"/>
        <v>9705</v>
      </c>
      <c r="J128" s="70"/>
    </row>
    <row r="129" spans="1:10" ht="24.75" customHeight="1">
      <c r="A129" s="51"/>
      <c r="B129" s="48" t="s">
        <v>12</v>
      </c>
      <c r="C129" s="32" t="s">
        <v>86</v>
      </c>
      <c r="D129" s="32">
        <v>6686</v>
      </c>
      <c r="E129" s="32">
        <v>35</v>
      </c>
      <c r="F129" s="70"/>
      <c r="G129" s="70"/>
      <c r="H129" s="70"/>
      <c r="I129" s="13">
        <f t="shared" si="1"/>
        <v>6686</v>
      </c>
      <c r="J129" s="70"/>
    </row>
    <row r="130" spans="1:10" ht="24.75" customHeight="1">
      <c r="A130" s="51"/>
      <c r="B130" s="48" t="s">
        <v>14</v>
      </c>
      <c r="C130" s="32" t="s">
        <v>86</v>
      </c>
      <c r="D130" s="32">
        <v>14130</v>
      </c>
      <c r="E130" s="32">
        <v>35</v>
      </c>
      <c r="F130" s="70"/>
      <c r="G130" s="70"/>
      <c r="H130" s="70"/>
      <c r="I130" s="13">
        <f t="shared" si="1"/>
        <v>14130</v>
      </c>
      <c r="J130" s="70"/>
    </row>
    <row r="131" spans="1:10" ht="24.75" customHeight="1">
      <c r="A131" s="51"/>
      <c r="B131" s="48" t="s">
        <v>13</v>
      </c>
      <c r="C131" s="32" t="s">
        <v>85</v>
      </c>
      <c r="D131" s="32">
        <v>14130</v>
      </c>
      <c r="E131" s="32">
        <v>35</v>
      </c>
      <c r="F131" s="70"/>
      <c r="G131" s="70"/>
      <c r="H131" s="70"/>
      <c r="I131" s="13">
        <f t="shared" si="1"/>
        <v>14130</v>
      </c>
      <c r="J131" s="70"/>
    </row>
    <row r="132" spans="1:10" ht="24.75" customHeight="1">
      <c r="A132" s="51"/>
      <c r="B132" s="48" t="s">
        <v>236</v>
      </c>
      <c r="C132" s="32" t="s">
        <v>87</v>
      </c>
      <c r="D132" s="32">
        <v>18507</v>
      </c>
      <c r="E132" s="32">
        <v>35</v>
      </c>
      <c r="F132" s="70"/>
      <c r="G132" s="70"/>
      <c r="H132" s="70"/>
      <c r="I132" s="13">
        <f t="shared" si="1"/>
        <v>18507</v>
      </c>
      <c r="J132" s="70"/>
    </row>
    <row r="133" spans="1:10" s="11" customFormat="1" ht="23.25" customHeight="1">
      <c r="A133" s="46">
        <v>2</v>
      </c>
      <c r="B133" s="21" t="s">
        <v>17</v>
      </c>
      <c r="C133" s="47" t="s">
        <v>131</v>
      </c>
      <c r="D133" s="47">
        <f>SUM(D134:D135)</f>
        <v>6183</v>
      </c>
      <c r="E133" s="20"/>
      <c r="F133" s="71"/>
      <c r="G133" s="71"/>
      <c r="H133" s="71"/>
      <c r="I133" s="35">
        <f t="shared" si="1"/>
        <v>6183</v>
      </c>
      <c r="J133" s="71"/>
    </row>
    <row r="134" spans="1:10" ht="24" customHeight="1">
      <c r="A134" s="55"/>
      <c r="B134" s="56" t="s">
        <v>19</v>
      </c>
      <c r="C134" s="32" t="s">
        <v>5</v>
      </c>
      <c r="D134" s="12">
        <v>3613</v>
      </c>
      <c r="E134" s="32">
        <v>40</v>
      </c>
      <c r="F134" s="70"/>
      <c r="G134" s="70"/>
      <c r="H134" s="70"/>
      <c r="I134" s="13">
        <f t="shared" si="1"/>
        <v>3613</v>
      </c>
      <c r="J134" s="70"/>
    </row>
    <row r="135" spans="1:10" ht="20.25" customHeight="1">
      <c r="A135" s="55"/>
      <c r="B135" s="56" t="s">
        <v>84</v>
      </c>
      <c r="C135" s="32" t="s">
        <v>5</v>
      </c>
      <c r="D135" s="12">
        <v>2570</v>
      </c>
      <c r="E135" s="32">
        <v>40</v>
      </c>
      <c r="F135" s="70"/>
      <c r="G135" s="70"/>
      <c r="H135" s="70"/>
      <c r="I135" s="13">
        <f aca="true" t="shared" si="2" ref="I135:I198">D135</f>
        <v>2570</v>
      </c>
      <c r="J135" s="70"/>
    </row>
    <row r="136" spans="1:10" ht="21.75" customHeight="1">
      <c r="A136" s="46">
        <v>3</v>
      </c>
      <c r="B136" s="21" t="s">
        <v>17</v>
      </c>
      <c r="C136" s="47" t="s">
        <v>137</v>
      </c>
      <c r="D136" s="47">
        <f>D137</f>
        <v>16907</v>
      </c>
      <c r="E136" s="14"/>
      <c r="F136" s="70"/>
      <c r="G136" s="70"/>
      <c r="H136" s="70"/>
      <c r="I136" s="35">
        <f t="shared" si="2"/>
        <v>16907</v>
      </c>
      <c r="J136" s="70"/>
    </row>
    <row r="137" spans="1:10" ht="21" customHeight="1">
      <c r="A137" s="55"/>
      <c r="B137" s="56" t="s">
        <v>91</v>
      </c>
      <c r="C137" s="32" t="s">
        <v>94</v>
      </c>
      <c r="D137" s="12">
        <v>16907</v>
      </c>
      <c r="E137" s="32">
        <v>40</v>
      </c>
      <c r="F137" s="70"/>
      <c r="G137" s="70"/>
      <c r="H137" s="70"/>
      <c r="I137" s="13">
        <f t="shared" si="2"/>
        <v>16907</v>
      </c>
      <c r="J137" s="70"/>
    </row>
    <row r="138" spans="1:10" ht="22.5" customHeight="1">
      <c r="A138" s="46">
        <v>4</v>
      </c>
      <c r="B138" s="21" t="s">
        <v>17</v>
      </c>
      <c r="C138" s="47" t="s">
        <v>88</v>
      </c>
      <c r="D138" s="47">
        <f>SUM(D139:D140)</f>
        <v>8150</v>
      </c>
      <c r="E138" s="14"/>
      <c r="F138" s="70"/>
      <c r="G138" s="70"/>
      <c r="H138" s="70"/>
      <c r="I138" s="35">
        <f t="shared" si="2"/>
        <v>8150</v>
      </c>
      <c r="J138" s="70"/>
    </row>
    <row r="139" spans="1:10" ht="24.75" customHeight="1">
      <c r="A139" s="46"/>
      <c r="B139" s="56" t="s">
        <v>21</v>
      </c>
      <c r="C139" s="32" t="s">
        <v>89</v>
      </c>
      <c r="D139" s="12">
        <v>2596</v>
      </c>
      <c r="E139" s="32">
        <v>30</v>
      </c>
      <c r="F139" s="70"/>
      <c r="G139" s="70"/>
      <c r="H139" s="70"/>
      <c r="I139" s="13">
        <f t="shared" si="2"/>
        <v>2596</v>
      </c>
      <c r="J139" s="70"/>
    </row>
    <row r="140" spans="1:10" ht="24.75" customHeight="1">
      <c r="A140" s="46"/>
      <c r="B140" s="56" t="s">
        <v>22</v>
      </c>
      <c r="C140" s="32" t="s">
        <v>89</v>
      </c>
      <c r="D140" s="12">
        <v>5554</v>
      </c>
      <c r="E140" s="32">
        <v>30</v>
      </c>
      <c r="F140" s="70"/>
      <c r="G140" s="70"/>
      <c r="H140" s="70"/>
      <c r="I140" s="13">
        <f t="shared" si="2"/>
        <v>5554</v>
      </c>
      <c r="J140" s="70"/>
    </row>
    <row r="141" spans="1:10" ht="22.5" customHeight="1">
      <c r="A141" s="46">
        <v>5</v>
      </c>
      <c r="B141" s="21" t="s">
        <v>17</v>
      </c>
      <c r="C141" s="47" t="s">
        <v>132</v>
      </c>
      <c r="D141" s="47">
        <f>SUM(D142:D144)</f>
        <v>15705</v>
      </c>
      <c r="E141" s="20"/>
      <c r="F141" s="70"/>
      <c r="G141" s="70"/>
      <c r="H141" s="70"/>
      <c r="I141" s="13">
        <f t="shared" si="2"/>
        <v>15705</v>
      </c>
      <c r="J141" s="70"/>
    </row>
    <row r="142" spans="1:10" ht="24.75" customHeight="1">
      <c r="A142" s="22"/>
      <c r="B142" s="56" t="s">
        <v>18</v>
      </c>
      <c r="C142" s="32" t="s">
        <v>90</v>
      </c>
      <c r="D142" s="12">
        <v>2900</v>
      </c>
      <c r="E142" s="32">
        <v>40</v>
      </c>
      <c r="F142" s="70"/>
      <c r="G142" s="70"/>
      <c r="H142" s="70"/>
      <c r="I142" s="13">
        <f t="shared" si="2"/>
        <v>2900</v>
      </c>
      <c r="J142" s="70"/>
    </row>
    <row r="143" spans="1:10" ht="24.75" customHeight="1">
      <c r="A143" s="22"/>
      <c r="B143" s="56" t="s">
        <v>20</v>
      </c>
      <c r="C143" s="32" t="s">
        <v>90</v>
      </c>
      <c r="D143" s="32">
        <v>4304</v>
      </c>
      <c r="E143" s="32">
        <v>40</v>
      </c>
      <c r="F143" s="70"/>
      <c r="G143" s="70"/>
      <c r="H143" s="70"/>
      <c r="I143" s="13">
        <f t="shared" si="2"/>
        <v>4304</v>
      </c>
      <c r="J143" s="70"/>
    </row>
    <row r="144" spans="1:10" ht="24.75" customHeight="1">
      <c r="A144" s="22"/>
      <c r="B144" s="56" t="s">
        <v>83</v>
      </c>
      <c r="C144" s="32" t="s">
        <v>90</v>
      </c>
      <c r="D144" s="32">
        <v>8501</v>
      </c>
      <c r="E144" s="32">
        <v>40</v>
      </c>
      <c r="F144" s="70"/>
      <c r="G144" s="70"/>
      <c r="H144" s="70"/>
      <c r="I144" s="13">
        <f t="shared" si="2"/>
        <v>8501</v>
      </c>
      <c r="J144" s="70"/>
    </row>
    <row r="145" spans="1:10" ht="22.5" customHeight="1">
      <c r="A145" s="21" t="s">
        <v>6</v>
      </c>
      <c r="B145" s="21" t="s">
        <v>208</v>
      </c>
      <c r="C145" s="20" t="s">
        <v>133</v>
      </c>
      <c r="D145" s="20">
        <f>SUM(D146:D162)</f>
        <v>82401</v>
      </c>
      <c r="E145" s="14"/>
      <c r="F145" s="70"/>
      <c r="G145" s="70"/>
      <c r="H145" s="70"/>
      <c r="I145" s="35">
        <f t="shared" si="2"/>
        <v>82401</v>
      </c>
      <c r="J145" s="70"/>
    </row>
    <row r="146" spans="1:10" ht="24.75" customHeight="1">
      <c r="A146" s="32"/>
      <c r="B146" s="48" t="s">
        <v>101</v>
      </c>
      <c r="C146" s="32" t="s">
        <v>116</v>
      </c>
      <c r="D146" s="32">
        <v>4991</v>
      </c>
      <c r="E146" s="14"/>
      <c r="F146" s="70"/>
      <c r="G146" s="70"/>
      <c r="H146" s="70"/>
      <c r="I146" s="13">
        <f t="shared" si="2"/>
        <v>4991</v>
      </c>
      <c r="J146" s="70"/>
    </row>
    <row r="147" spans="1:10" ht="24.75" customHeight="1">
      <c r="A147" s="32"/>
      <c r="B147" s="48" t="s">
        <v>102</v>
      </c>
      <c r="C147" s="32" t="s">
        <v>116</v>
      </c>
      <c r="D147" s="32">
        <v>4959</v>
      </c>
      <c r="E147" s="14"/>
      <c r="F147" s="70"/>
      <c r="G147" s="70"/>
      <c r="H147" s="70"/>
      <c r="I147" s="13">
        <f t="shared" si="2"/>
        <v>4959</v>
      </c>
      <c r="J147" s="70"/>
    </row>
    <row r="148" spans="1:10" ht="24.75" customHeight="1">
      <c r="A148" s="32"/>
      <c r="B148" s="48" t="s">
        <v>103</v>
      </c>
      <c r="C148" s="32" t="s">
        <v>116</v>
      </c>
      <c r="D148" s="32">
        <v>2825</v>
      </c>
      <c r="E148" s="14"/>
      <c r="F148" s="70"/>
      <c r="G148" s="70"/>
      <c r="H148" s="70"/>
      <c r="I148" s="13">
        <f t="shared" si="2"/>
        <v>2825</v>
      </c>
      <c r="J148" s="70"/>
    </row>
    <row r="149" spans="1:10" ht="24.75" customHeight="1">
      <c r="A149" s="32"/>
      <c r="B149" s="48" t="s">
        <v>104</v>
      </c>
      <c r="C149" s="32" t="s">
        <v>116</v>
      </c>
      <c r="D149" s="32">
        <v>14559</v>
      </c>
      <c r="E149" s="14"/>
      <c r="F149" s="70"/>
      <c r="G149" s="70"/>
      <c r="H149" s="70"/>
      <c r="I149" s="13">
        <f t="shared" si="2"/>
        <v>14559</v>
      </c>
      <c r="J149" s="70"/>
    </row>
    <row r="150" spans="1:10" ht="24.75" customHeight="1">
      <c r="A150" s="32"/>
      <c r="B150" s="48" t="s">
        <v>105</v>
      </c>
      <c r="C150" s="32" t="s">
        <v>116</v>
      </c>
      <c r="D150" s="32">
        <v>4452</v>
      </c>
      <c r="E150" s="14"/>
      <c r="F150" s="70"/>
      <c r="G150" s="70"/>
      <c r="H150" s="70"/>
      <c r="I150" s="13">
        <f t="shared" si="2"/>
        <v>4452</v>
      </c>
      <c r="J150" s="70"/>
    </row>
    <row r="151" spans="1:10" ht="24.75" customHeight="1">
      <c r="A151" s="32"/>
      <c r="B151" s="48" t="s">
        <v>106</v>
      </c>
      <c r="C151" s="32" t="s">
        <v>116</v>
      </c>
      <c r="D151" s="32">
        <v>3712</v>
      </c>
      <c r="E151" s="14"/>
      <c r="F151" s="70"/>
      <c r="G151" s="70"/>
      <c r="H151" s="70"/>
      <c r="I151" s="13">
        <f t="shared" si="2"/>
        <v>3712</v>
      </c>
      <c r="J151" s="70"/>
    </row>
    <row r="152" spans="1:10" ht="24.75" customHeight="1">
      <c r="A152" s="32"/>
      <c r="B152" s="48" t="s">
        <v>107</v>
      </c>
      <c r="C152" s="32" t="s">
        <v>116</v>
      </c>
      <c r="D152" s="32">
        <v>4452</v>
      </c>
      <c r="E152" s="14"/>
      <c r="F152" s="70"/>
      <c r="G152" s="70"/>
      <c r="H152" s="70"/>
      <c r="I152" s="13">
        <f t="shared" si="2"/>
        <v>4452</v>
      </c>
      <c r="J152" s="70"/>
    </row>
    <row r="153" spans="1:10" ht="24.75" customHeight="1">
      <c r="A153" s="32"/>
      <c r="B153" s="48" t="s">
        <v>108</v>
      </c>
      <c r="C153" s="32" t="s">
        <v>116</v>
      </c>
      <c r="D153" s="32">
        <v>4155</v>
      </c>
      <c r="E153" s="14"/>
      <c r="F153" s="70"/>
      <c r="G153" s="70"/>
      <c r="H153" s="70"/>
      <c r="I153" s="13">
        <f t="shared" si="2"/>
        <v>4155</v>
      </c>
      <c r="J153" s="70"/>
    </row>
    <row r="154" spans="1:10" ht="24.75" customHeight="1">
      <c r="A154" s="32"/>
      <c r="B154" s="48" t="s">
        <v>109</v>
      </c>
      <c r="C154" s="32" t="s">
        <v>116</v>
      </c>
      <c r="D154" s="32">
        <v>1156</v>
      </c>
      <c r="E154" s="14"/>
      <c r="F154" s="70"/>
      <c r="G154" s="70"/>
      <c r="H154" s="70"/>
      <c r="I154" s="13">
        <f t="shared" si="2"/>
        <v>1156</v>
      </c>
      <c r="J154" s="70"/>
    </row>
    <row r="155" spans="1:10" ht="24.75" customHeight="1">
      <c r="A155" s="32"/>
      <c r="B155" s="48" t="s">
        <v>110</v>
      </c>
      <c r="C155" s="32" t="s">
        <v>116</v>
      </c>
      <c r="D155" s="32">
        <v>2816</v>
      </c>
      <c r="E155" s="14"/>
      <c r="F155" s="70"/>
      <c r="G155" s="70"/>
      <c r="H155" s="70"/>
      <c r="I155" s="13">
        <f t="shared" si="2"/>
        <v>2816</v>
      </c>
      <c r="J155" s="70"/>
    </row>
    <row r="156" spans="1:10" ht="24.75" customHeight="1">
      <c r="A156" s="32"/>
      <c r="B156" s="48" t="s">
        <v>111</v>
      </c>
      <c r="C156" s="32" t="s">
        <v>116</v>
      </c>
      <c r="D156" s="32">
        <v>6182</v>
      </c>
      <c r="E156" s="14"/>
      <c r="F156" s="70"/>
      <c r="G156" s="70"/>
      <c r="H156" s="70"/>
      <c r="I156" s="13">
        <f t="shared" si="2"/>
        <v>6182</v>
      </c>
      <c r="J156" s="70"/>
    </row>
    <row r="157" spans="1:10" ht="24.75" customHeight="1">
      <c r="A157" s="32"/>
      <c r="B157" s="48" t="s">
        <v>112</v>
      </c>
      <c r="C157" s="32" t="s">
        <v>116</v>
      </c>
      <c r="D157" s="32">
        <v>1863</v>
      </c>
      <c r="E157" s="14"/>
      <c r="F157" s="70"/>
      <c r="G157" s="70"/>
      <c r="H157" s="70"/>
      <c r="I157" s="13">
        <f t="shared" si="2"/>
        <v>1863</v>
      </c>
      <c r="J157" s="70"/>
    </row>
    <row r="158" spans="1:10" ht="24.75" customHeight="1">
      <c r="A158" s="32"/>
      <c r="B158" s="48" t="s">
        <v>113</v>
      </c>
      <c r="C158" s="32" t="s">
        <v>116</v>
      </c>
      <c r="D158" s="32">
        <v>8180</v>
      </c>
      <c r="E158" s="14"/>
      <c r="F158" s="70"/>
      <c r="G158" s="70"/>
      <c r="H158" s="70"/>
      <c r="I158" s="13">
        <f t="shared" si="2"/>
        <v>8180</v>
      </c>
      <c r="J158" s="70"/>
    </row>
    <row r="159" spans="1:10" ht="24.75" customHeight="1">
      <c r="A159" s="32"/>
      <c r="B159" s="48" t="s">
        <v>114</v>
      </c>
      <c r="C159" s="32" t="s">
        <v>116</v>
      </c>
      <c r="D159" s="32">
        <v>4530</v>
      </c>
      <c r="E159" s="14"/>
      <c r="F159" s="70"/>
      <c r="G159" s="70"/>
      <c r="H159" s="70"/>
      <c r="I159" s="13">
        <f t="shared" si="2"/>
        <v>4530</v>
      </c>
      <c r="J159" s="70"/>
    </row>
    <row r="160" spans="1:10" ht="24.75" customHeight="1">
      <c r="A160" s="32"/>
      <c r="B160" s="48" t="s">
        <v>115</v>
      </c>
      <c r="C160" s="32" t="s">
        <v>116</v>
      </c>
      <c r="D160" s="32">
        <v>4531</v>
      </c>
      <c r="E160" s="14"/>
      <c r="F160" s="70"/>
      <c r="G160" s="70"/>
      <c r="H160" s="70"/>
      <c r="I160" s="13">
        <f t="shared" si="2"/>
        <v>4531</v>
      </c>
      <c r="J160" s="70"/>
    </row>
    <row r="161" spans="1:10" ht="24.75" customHeight="1">
      <c r="A161" s="32"/>
      <c r="B161" s="48" t="s">
        <v>230</v>
      </c>
      <c r="C161" s="32" t="s">
        <v>116</v>
      </c>
      <c r="D161" s="32">
        <v>3934</v>
      </c>
      <c r="E161" s="14"/>
      <c r="F161" s="70"/>
      <c r="G161" s="70"/>
      <c r="H161" s="70"/>
      <c r="I161" s="13">
        <f t="shared" si="2"/>
        <v>3934</v>
      </c>
      <c r="J161" s="70"/>
    </row>
    <row r="162" spans="1:10" ht="24.75" customHeight="1">
      <c r="A162" s="32"/>
      <c r="B162" s="48" t="s">
        <v>231</v>
      </c>
      <c r="C162" s="32" t="s">
        <v>116</v>
      </c>
      <c r="D162" s="32">
        <v>5104</v>
      </c>
      <c r="E162" s="14"/>
      <c r="F162" s="70"/>
      <c r="G162" s="70"/>
      <c r="H162" s="70"/>
      <c r="I162" s="13">
        <f t="shared" si="2"/>
        <v>5104</v>
      </c>
      <c r="J162" s="70"/>
    </row>
    <row r="163" spans="1:10" ht="38.25" customHeight="1">
      <c r="A163" s="21" t="s">
        <v>10</v>
      </c>
      <c r="B163" s="20"/>
      <c r="C163" s="20" t="s">
        <v>138</v>
      </c>
      <c r="D163" s="20">
        <f>SUM(D164:D165)</f>
        <v>961066</v>
      </c>
      <c r="E163" s="14"/>
      <c r="F163" s="70"/>
      <c r="G163" s="70"/>
      <c r="H163" s="70"/>
      <c r="I163" s="13">
        <f t="shared" si="2"/>
        <v>961066</v>
      </c>
      <c r="J163" s="70"/>
    </row>
    <row r="164" spans="1:10" ht="22.5" customHeight="1">
      <c r="A164" s="46">
        <v>1</v>
      </c>
      <c r="B164" s="22" t="s">
        <v>212</v>
      </c>
      <c r="C164" s="47" t="s">
        <v>198</v>
      </c>
      <c r="D164" s="14">
        <f>1960+3136+3303</f>
        <v>8399</v>
      </c>
      <c r="E164" s="14"/>
      <c r="F164" s="70"/>
      <c r="G164" s="70"/>
      <c r="H164" s="70"/>
      <c r="I164" s="13">
        <f t="shared" si="2"/>
        <v>8399</v>
      </c>
      <c r="J164" s="70"/>
    </row>
    <row r="165" spans="1:10" ht="19.5" customHeight="1">
      <c r="A165" s="46">
        <v>2</v>
      </c>
      <c r="B165" s="22" t="s">
        <v>199</v>
      </c>
      <c r="C165" s="47" t="s">
        <v>200</v>
      </c>
      <c r="D165" s="14">
        <f>490763+461904</f>
        <v>952667</v>
      </c>
      <c r="E165" s="14"/>
      <c r="F165" s="70"/>
      <c r="G165" s="70"/>
      <c r="H165" s="70"/>
      <c r="I165" s="13">
        <f t="shared" si="2"/>
        <v>952667</v>
      </c>
      <c r="J165" s="70"/>
    </row>
    <row r="166" spans="1:10" ht="28.5" customHeight="1">
      <c r="A166" s="21" t="s">
        <v>4</v>
      </c>
      <c r="B166" s="14"/>
      <c r="C166" s="17" t="s">
        <v>134</v>
      </c>
      <c r="D166" s="20">
        <f>SUM(D167,D183,D198)</f>
        <v>1246192</v>
      </c>
      <c r="E166" s="20"/>
      <c r="F166" s="70"/>
      <c r="G166" s="70"/>
      <c r="H166" s="70"/>
      <c r="I166" s="35">
        <f t="shared" si="2"/>
        <v>1246192</v>
      </c>
      <c r="J166" s="70"/>
    </row>
    <row r="167" spans="1:10" ht="16.5" customHeight="1">
      <c r="A167" s="21" t="s">
        <v>1</v>
      </c>
      <c r="B167" s="20"/>
      <c r="C167" s="20" t="s">
        <v>222</v>
      </c>
      <c r="D167" s="20">
        <f>SUM(D168)</f>
        <v>41383</v>
      </c>
      <c r="E167" s="14"/>
      <c r="F167" s="70"/>
      <c r="G167" s="70"/>
      <c r="H167" s="70"/>
      <c r="I167" s="35">
        <f t="shared" si="2"/>
        <v>41383</v>
      </c>
      <c r="J167" s="70"/>
    </row>
    <row r="168" spans="1:10" ht="38.25" customHeight="1">
      <c r="A168" s="46">
        <v>1</v>
      </c>
      <c r="B168" s="46" t="s">
        <v>17</v>
      </c>
      <c r="C168" s="47" t="s">
        <v>220</v>
      </c>
      <c r="D168" s="47">
        <f>D169</f>
        <v>41383</v>
      </c>
      <c r="E168" s="14"/>
      <c r="F168" s="70"/>
      <c r="G168" s="70"/>
      <c r="H168" s="70"/>
      <c r="I168" s="35">
        <f t="shared" si="2"/>
        <v>41383</v>
      </c>
      <c r="J168" s="70"/>
    </row>
    <row r="169" spans="1:10" ht="19.5" customHeight="1">
      <c r="A169" s="22"/>
      <c r="B169" s="56" t="s">
        <v>202</v>
      </c>
      <c r="C169" s="32" t="s">
        <v>93</v>
      </c>
      <c r="D169" s="32">
        <v>41383</v>
      </c>
      <c r="E169" s="32">
        <v>40</v>
      </c>
      <c r="F169" s="70"/>
      <c r="G169" s="70"/>
      <c r="H169" s="70"/>
      <c r="I169" s="13">
        <f t="shared" si="2"/>
        <v>41383</v>
      </c>
      <c r="J169" s="70"/>
    </row>
    <row r="170" spans="1:10" ht="28.5" customHeight="1">
      <c r="A170" s="21" t="s">
        <v>2</v>
      </c>
      <c r="B170" s="21" t="s">
        <v>23</v>
      </c>
      <c r="C170" s="20" t="s">
        <v>135</v>
      </c>
      <c r="D170" s="20">
        <f>SUM(D171:D182)</f>
        <v>448141</v>
      </c>
      <c r="E170" s="20"/>
      <c r="F170" s="70"/>
      <c r="G170" s="70"/>
      <c r="H170" s="70"/>
      <c r="I170" s="35">
        <f t="shared" si="2"/>
        <v>448141</v>
      </c>
      <c r="J170" s="70"/>
    </row>
    <row r="171" spans="1:10" ht="24.75" customHeight="1">
      <c r="A171" s="22"/>
      <c r="B171" s="56" t="s">
        <v>24</v>
      </c>
      <c r="C171" s="32" t="s">
        <v>201</v>
      </c>
      <c r="D171" s="12">
        <v>21500</v>
      </c>
      <c r="E171" s="32">
        <v>35</v>
      </c>
      <c r="F171" s="70"/>
      <c r="G171" s="70"/>
      <c r="H171" s="70"/>
      <c r="I171" s="13">
        <f t="shared" si="2"/>
        <v>21500</v>
      </c>
      <c r="J171" s="70"/>
    </row>
    <row r="172" spans="1:10" ht="24.75" customHeight="1">
      <c r="A172" s="22"/>
      <c r="B172" s="56" t="s">
        <v>25</v>
      </c>
      <c r="C172" s="32" t="s">
        <v>201</v>
      </c>
      <c r="D172" s="32">
        <v>32665</v>
      </c>
      <c r="E172" s="32">
        <v>35</v>
      </c>
      <c r="F172" s="70"/>
      <c r="G172" s="70"/>
      <c r="H172" s="70"/>
      <c r="I172" s="13">
        <f t="shared" si="2"/>
        <v>32665</v>
      </c>
      <c r="J172" s="70"/>
    </row>
    <row r="173" spans="1:10" ht="24.75" customHeight="1">
      <c r="A173" s="22"/>
      <c r="B173" s="56" t="s">
        <v>26</v>
      </c>
      <c r="C173" s="32" t="s">
        <v>201</v>
      </c>
      <c r="D173" s="32">
        <v>18518</v>
      </c>
      <c r="E173" s="32">
        <v>35</v>
      </c>
      <c r="F173" s="70"/>
      <c r="G173" s="70"/>
      <c r="H173" s="70"/>
      <c r="I173" s="13">
        <f t="shared" si="2"/>
        <v>18518</v>
      </c>
      <c r="J173" s="70"/>
    </row>
    <row r="174" spans="1:10" ht="24.75" customHeight="1">
      <c r="A174" s="22"/>
      <c r="B174" s="56" t="s">
        <v>27</v>
      </c>
      <c r="C174" s="32" t="s">
        <v>201</v>
      </c>
      <c r="D174" s="32">
        <v>21419</v>
      </c>
      <c r="E174" s="32">
        <v>35</v>
      </c>
      <c r="F174" s="70"/>
      <c r="G174" s="70"/>
      <c r="H174" s="70"/>
      <c r="I174" s="13">
        <f t="shared" si="2"/>
        <v>21419</v>
      </c>
      <c r="J174" s="70"/>
    </row>
    <row r="175" spans="1:10" ht="24.75" customHeight="1">
      <c r="A175" s="22"/>
      <c r="B175" s="56" t="s">
        <v>28</v>
      </c>
      <c r="C175" s="32" t="s">
        <v>201</v>
      </c>
      <c r="D175" s="32">
        <v>22469</v>
      </c>
      <c r="E175" s="32">
        <v>35</v>
      </c>
      <c r="F175" s="70"/>
      <c r="G175" s="70"/>
      <c r="H175" s="70"/>
      <c r="I175" s="13">
        <f t="shared" si="2"/>
        <v>22469</v>
      </c>
      <c r="J175" s="70"/>
    </row>
    <row r="176" spans="1:10" ht="24.75" customHeight="1">
      <c r="A176" s="22"/>
      <c r="B176" s="56" t="s">
        <v>29</v>
      </c>
      <c r="C176" s="32" t="s">
        <v>201</v>
      </c>
      <c r="D176" s="32">
        <v>36094</v>
      </c>
      <c r="E176" s="32">
        <v>35</v>
      </c>
      <c r="F176" s="70"/>
      <c r="G176" s="70"/>
      <c r="H176" s="70"/>
      <c r="I176" s="13">
        <f t="shared" si="2"/>
        <v>36094</v>
      </c>
      <c r="J176" s="70"/>
    </row>
    <row r="177" spans="1:10" ht="24.75" customHeight="1">
      <c r="A177" s="22"/>
      <c r="B177" s="56" t="s">
        <v>30</v>
      </c>
      <c r="C177" s="32" t="s">
        <v>201</v>
      </c>
      <c r="D177" s="32">
        <v>36904</v>
      </c>
      <c r="E177" s="32">
        <v>35</v>
      </c>
      <c r="F177" s="70"/>
      <c r="G177" s="70"/>
      <c r="H177" s="70"/>
      <c r="I177" s="13">
        <f t="shared" si="2"/>
        <v>36904</v>
      </c>
      <c r="J177" s="70"/>
    </row>
    <row r="178" spans="1:10" ht="24.75" customHeight="1">
      <c r="A178" s="22"/>
      <c r="B178" s="56" t="s">
        <v>31</v>
      </c>
      <c r="C178" s="32" t="s">
        <v>201</v>
      </c>
      <c r="D178" s="32">
        <v>38064</v>
      </c>
      <c r="E178" s="32">
        <v>35</v>
      </c>
      <c r="F178" s="70"/>
      <c r="G178" s="70"/>
      <c r="H178" s="70"/>
      <c r="I178" s="13">
        <f t="shared" si="2"/>
        <v>38064</v>
      </c>
      <c r="J178" s="70"/>
    </row>
    <row r="179" spans="1:10" ht="24.75" customHeight="1">
      <c r="A179" s="22"/>
      <c r="B179" s="56" t="s">
        <v>92</v>
      </c>
      <c r="C179" s="32" t="s">
        <v>201</v>
      </c>
      <c r="D179" s="32">
        <v>54685</v>
      </c>
      <c r="E179" s="32">
        <v>35</v>
      </c>
      <c r="F179" s="70"/>
      <c r="G179" s="70"/>
      <c r="H179" s="70"/>
      <c r="I179" s="13">
        <f t="shared" si="2"/>
        <v>54685</v>
      </c>
      <c r="J179" s="70"/>
    </row>
    <row r="180" spans="1:10" ht="24.75" customHeight="1">
      <c r="A180" s="22"/>
      <c r="B180" s="56" t="s">
        <v>32</v>
      </c>
      <c r="C180" s="32" t="s">
        <v>201</v>
      </c>
      <c r="D180" s="32">
        <v>46867</v>
      </c>
      <c r="E180" s="32">
        <v>35</v>
      </c>
      <c r="F180" s="70"/>
      <c r="G180" s="70"/>
      <c r="H180" s="70"/>
      <c r="I180" s="13">
        <f t="shared" si="2"/>
        <v>46867</v>
      </c>
      <c r="J180" s="70"/>
    </row>
    <row r="181" spans="1:10" ht="24.75" customHeight="1">
      <c r="A181" s="22"/>
      <c r="B181" s="56" t="s">
        <v>33</v>
      </c>
      <c r="C181" s="32" t="s">
        <v>201</v>
      </c>
      <c r="D181" s="32">
        <v>39508</v>
      </c>
      <c r="E181" s="32">
        <v>35</v>
      </c>
      <c r="F181" s="70"/>
      <c r="G181" s="70"/>
      <c r="H181" s="70"/>
      <c r="I181" s="13">
        <f t="shared" si="2"/>
        <v>39508</v>
      </c>
      <c r="J181" s="70"/>
    </row>
    <row r="182" spans="1:10" ht="24.75" customHeight="1">
      <c r="A182" s="22"/>
      <c r="B182" s="56" t="s">
        <v>237</v>
      </c>
      <c r="C182" s="32" t="s">
        <v>201</v>
      </c>
      <c r="D182" s="32">
        <v>79448</v>
      </c>
      <c r="E182" s="32">
        <v>35</v>
      </c>
      <c r="F182" s="70"/>
      <c r="G182" s="70"/>
      <c r="H182" s="70"/>
      <c r="I182" s="13">
        <f t="shared" si="2"/>
        <v>79448</v>
      </c>
      <c r="J182" s="70"/>
    </row>
    <row r="183" spans="1:10" ht="26.25" customHeight="1">
      <c r="A183" s="21" t="s">
        <v>6</v>
      </c>
      <c r="B183" s="21" t="s">
        <v>209</v>
      </c>
      <c r="C183" s="20" t="s">
        <v>221</v>
      </c>
      <c r="D183" s="20">
        <f>SUM(D184:D197)</f>
        <v>645476</v>
      </c>
      <c r="E183" s="14"/>
      <c r="F183" s="70"/>
      <c r="G183" s="70"/>
      <c r="H183" s="70"/>
      <c r="I183" s="35">
        <f t="shared" si="2"/>
        <v>645476</v>
      </c>
      <c r="J183" s="70"/>
    </row>
    <row r="184" spans="1:10" ht="24.75" customHeight="1">
      <c r="A184" s="21"/>
      <c r="B184" s="48" t="s">
        <v>100</v>
      </c>
      <c r="C184" s="32" t="s">
        <v>203</v>
      </c>
      <c r="D184" s="32">
        <v>212233</v>
      </c>
      <c r="E184" s="14"/>
      <c r="F184" s="70"/>
      <c r="G184" s="70"/>
      <c r="H184" s="70"/>
      <c r="I184" s="13">
        <f t="shared" si="2"/>
        <v>212233</v>
      </c>
      <c r="J184" s="70"/>
    </row>
    <row r="185" spans="1:10" ht="24.75" customHeight="1">
      <c r="A185" s="21"/>
      <c r="B185" s="48" t="s">
        <v>238</v>
      </c>
      <c r="C185" s="32" t="s">
        <v>223</v>
      </c>
      <c r="D185" s="32">
        <v>164371</v>
      </c>
      <c r="E185" s="14"/>
      <c r="F185" s="70"/>
      <c r="G185" s="70"/>
      <c r="H185" s="70"/>
      <c r="I185" s="13">
        <f t="shared" si="2"/>
        <v>164371</v>
      </c>
      <c r="J185" s="70"/>
    </row>
    <row r="186" spans="1:10" ht="24.75" customHeight="1">
      <c r="A186" s="21"/>
      <c r="B186" s="48" t="s">
        <v>82</v>
      </c>
      <c r="C186" s="32" t="s">
        <v>223</v>
      </c>
      <c r="D186" s="32">
        <v>34671</v>
      </c>
      <c r="E186" s="14"/>
      <c r="F186" s="70"/>
      <c r="G186" s="70"/>
      <c r="H186" s="70"/>
      <c r="I186" s="13">
        <f t="shared" si="2"/>
        <v>34671</v>
      </c>
      <c r="J186" s="70"/>
    </row>
    <row r="187" spans="1:10" ht="24.75" customHeight="1">
      <c r="A187" s="21"/>
      <c r="B187" s="48" t="s">
        <v>226</v>
      </c>
      <c r="C187" s="32" t="s">
        <v>223</v>
      </c>
      <c r="D187" s="32">
        <v>13880</v>
      </c>
      <c r="E187" s="14"/>
      <c r="F187" s="70"/>
      <c r="G187" s="70"/>
      <c r="H187" s="70"/>
      <c r="I187" s="13">
        <f t="shared" si="2"/>
        <v>13880</v>
      </c>
      <c r="J187" s="70"/>
    </row>
    <row r="188" spans="1:10" ht="24.75" customHeight="1">
      <c r="A188" s="21"/>
      <c r="B188" s="48" t="s">
        <v>227</v>
      </c>
      <c r="C188" s="32" t="s">
        <v>223</v>
      </c>
      <c r="D188" s="32">
        <v>17560</v>
      </c>
      <c r="E188" s="14"/>
      <c r="F188" s="70"/>
      <c r="G188" s="70"/>
      <c r="H188" s="70"/>
      <c r="I188" s="13">
        <f t="shared" si="2"/>
        <v>17560</v>
      </c>
      <c r="J188" s="70"/>
    </row>
    <row r="189" spans="1:10" ht="24.75" customHeight="1">
      <c r="A189" s="21"/>
      <c r="B189" s="48" t="s">
        <v>228</v>
      </c>
      <c r="C189" s="32" t="s">
        <v>223</v>
      </c>
      <c r="D189" s="32">
        <v>5051</v>
      </c>
      <c r="E189" s="14"/>
      <c r="F189" s="70"/>
      <c r="G189" s="70"/>
      <c r="H189" s="70"/>
      <c r="I189" s="13">
        <f t="shared" si="2"/>
        <v>5051</v>
      </c>
      <c r="J189" s="70"/>
    </row>
    <row r="190" spans="1:10" ht="24.75" customHeight="1">
      <c r="A190" s="14"/>
      <c r="B190" s="48" t="s">
        <v>115</v>
      </c>
      <c r="C190" s="32" t="s">
        <v>239</v>
      </c>
      <c r="D190" s="32">
        <v>18949</v>
      </c>
      <c r="E190" s="14"/>
      <c r="F190" s="70"/>
      <c r="G190" s="70"/>
      <c r="H190" s="70"/>
      <c r="I190" s="13">
        <f t="shared" si="2"/>
        <v>18949</v>
      </c>
      <c r="J190" s="70"/>
    </row>
    <row r="191" spans="1:10" ht="24.75" customHeight="1">
      <c r="A191" s="14"/>
      <c r="B191" s="48" t="s">
        <v>117</v>
      </c>
      <c r="C191" s="32" t="s">
        <v>239</v>
      </c>
      <c r="D191" s="32">
        <v>1713</v>
      </c>
      <c r="E191" s="14"/>
      <c r="F191" s="70"/>
      <c r="G191" s="70"/>
      <c r="H191" s="70"/>
      <c r="I191" s="13">
        <f t="shared" si="2"/>
        <v>1713</v>
      </c>
      <c r="J191" s="70"/>
    </row>
    <row r="192" spans="1:10" ht="24.75" customHeight="1">
      <c r="A192" s="14"/>
      <c r="B192" s="48" t="s">
        <v>118</v>
      </c>
      <c r="C192" s="32" t="s">
        <v>239</v>
      </c>
      <c r="D192" s="32">
        <v>15552</v>
      </c>
      <c r="E192" s="14"/>
      <c r="F192" s="70"/>
      <c r="G192" s="70"/>
      <c r="H192" s="70"/>
      <c r="I192" s="13">
        <f t="shared" si="2"/>
        <v>15552</v>
      </c>
      <c r="J192" s="70"/>
    </row>
    <row r="193" spans="1:10" ht="24.75" customHeight="1">
      <c r="A193" s="14"/>
      <c r="B193" s="48" t="s">
        <v>229</v>
      </c>
      <c r="C193" s="32" t="s">
        <v>239</v>
      </c>
      <c r="D193" s="32">
        <v>9798</v>
      </c>
      <c r="E193" s="14"/>
      <c r="F193" s="70"/>
      <c r="G193" s="70"/>
      <c r="H193" s="70"/>
      <c r="I193" s="13">
        <f t="shared" si="2"/>
        <v>9798</v>
      </c>
      <c r="J193" s="70"/>
    </row>
    <row r="194" spans="1:10" ht="24.75" customHeight="1">
      <c r="A194" s="14"/>
      <c r="B194" s="48" t="s">
        <v>232</v>
      </c>
      <c r="C194" s="32" t="s">
        <v>239</v>
      </c>
      <c r="D194" s="32">
        <v>15921</v>
      </c>
      <c r="E194" s="14"/>
      <c r="F194" s="70"/>
      <c r="G194" s="70"/>
      <c r="H194" s="70"/>
      <c r="I194" s="13">
        <f t="shared" si="2"/>
        <v>15921</v>
      </c>
      <c r="J194" s="70"/>
    </row>
    <row r="195" spans="1:10" ht="24.75" customHeight="1">
      <c r="A195" s="14"/>
      <c r="B195" s="48" t="s">
        <v>233</v>
      </c>
      <c r="C195" s="32" t="s">
        <v>239</v>
      </c>
      <c r="D195" s="32">
        <v>87807</v>
      </c>
      <c r="E195" s="14"/>
      <c r="F195" s="70"/>
      <c r="G195" s="70"/>
      <c r="H195" s="70"/>
      <c r="I195" s="13">
        <f t="shared" si="2"/>
        <v>87807</v>
      </c>
      <c r="J195" s="70"/>
    </row>
    <row r="196" spans="1:10" ht="24.75" customHeight="1">
      <c r="A196" s="14"/>
      <c r="B196" s="48" t="s">
        <v>234</v>
      </c>
      <c r="C196" s="32" t="s">
        <v>239</v>
      </c>
      <c r="D196" s="32">
        <v>20360</v>
      </c>
      <c r="E196" s="14"/>
      <c r="F196" s="70"/>
      <c r="G196" s="70"/>
      <c r="H196" s="70"/>
      <c r="I196" s="13">
        <f t="shared" si="2"/>
        <v>20360</v>
      </c>
      <c r="J196" s="70"/>
    </row>
    <row r="197" spans="1:10" ht="24.75" customHeight="1">
      <c r="A197" s="14"/>
      <c r="B197" s="48" t="s">
        <v>240</v>
      </c>
      <c r="C197" s="32" t="s">
        <v>116</v>
      </c>
      <c r="D197" s="32">
        <v>27610</v>
      </c>
      <c r="E197" s="14"/>
      <c r="F197" s="70"/>
      <c r="G197" s="70"/>
      <c r="H197" s="70"/>
      <c r="I197" s="13">
        <f t="shared" si="2"/>
        <v>27610</v>
      </c>
      <c r="J197" s="70"/>
    </row>
    <row r="198" spans="1:10" ht="24" customHeight="1">
      <c r="A198" s="21" t="s">
        <v>10</v>
      </c>
      <c r="B198" s="20"/>
      <c r="C198" s="20" t="s">
        <v>210</v>
      </c>
      <c r="D198" s="20">
        <f>D199</f>
        <v>559333</v>
      </c>
      <c r="E198" s="14"/>
      <c r="F198" s="70"/>
      <c r="G198" s="70"/>
      <c r="H198" s="70"/>
      <c r="I198" s="35">
        <f t="shared" si="2"/>
        <v>559333</v>
      </c>
      <c r="J198" s="70"/>
    </row>
    <row r="199" spans="1:10" ht="24.75" customHeight="1">
      <c r="A199" s="14"/>
      <c r="B199" s="22"/>
      <c r="C199" s="14" t="s">
        <v>211</v>
      </c>
      <c r="D199" s="14">
        <v>559333</v>
      </c>
      <c r="E199" s="14"/>
      <c r="F199" s="70"/>
      <c r="G199" s="70"/>
      <c r="H199" s="70"/>
      <c r="I199" s="13">
        <f>D199</f>
        <v>559333</v>
      </c>
      <c r="J199" s="70"/>
    </row>
    <row r="200" spans="1:10" ht="38.25" customHeight="1">
      <c r="A200" s="44"/>
      <c r="B200" s="45"/>
      <c r="C200" s="44"/>
      <c r="D200" s="44"/>
      <c r="E200" s="44"/>
      <c r="F200" s="70"/>
      <c r="G200" s="70"/>
      <c r="H200" s="70"/>
      <c r="I200" s="13">
        <f>D200</f>
        <v>0</v>
      </c>
      <c r="J200" s="70"/>
    </row>
    <row r="201" spans="1:5" ht="15.75">
      <c r="A201" s="28"/>
      <c r="B201" s="29"/>
      <c r="C201" s="29"/>
      <c r="D201" s="28"/>
      <c r="E201" s="29"/>
    </row>
    <row r="202" spans="1:5" ht="15.75">
      <c r="A202" s="25"/>
      <c r="B202" s="30"/>
      <c r="C202" s="31"/>
      <c r="D202" s="24"/>
      <c r="E202" s="31"/>
    </row>
    <row r="203" spans="1:5" ht="15.75">
      <c r="A203" s="24"/>
      <c r="B203" s="25"/>
      <c r="C203" s="24"/>
      <c r="D203" s="24"/>
      <c r="E203" s="24"/>
    </row>
    <row r="204" spans="1:5" ht="15.75">
      <c r="A204" s="24"/>
      <c r="B204" s="25"/>
      <c r="C204" s="24"/>
      <c r="D204" s="24"/>
      <c r="E204" s="24"/>
    </row>
    <row r="205" spans="1:5" ht="15.75">
      <c r="A205" s="24"/>
      <c r="B205" s="25"/>
      <c r="C205" s="24"/>
      <c r="D205" s="24"/>
      <c r="E205" s="24"/>
    </row>
    <row r="206" spans="1:5" ht="15.75">
      <c r="A206" s="24"/>
      <c r="B206" s="25"/>
      <c r="C206" s="24"/>
      <c r="D206" s="24"/>
      <c r="E206" s="24"/>
    </row>
    <row r="207" spans="1:5" ht="15.75">
      <c r="A207" s="24"/>
      <c r="B207" s="25"/>
      <c r="C207" s="24"/>
      <c r="D207" s="24"/>
      <c r="E207" s="24"/>
    </row>
    <row r="208" spans="1:5" ht="15.75">
      <c r="A208" s="25"/>
      <c r="B208" s="30"/>
      <c r="C208" s="31"/>
      <c r="D208" s="24"/>
      <c r="E208" s="24"/>
    </row>
    <row r="209" spans="1:5" ht="15.75">
      <c r="A209" s="25"/>
      <c r="B209" s="25"/>
      <c r="C209" s="24"/>
      <c r="D209" s="24"/>
      <c r="E209" s="24"/>
    </row>
    <row r="210" spans="1:5" ht="15.75">
      <c r="A210" s="25"/>
      <c r="B210" s="25"/>
      <c r="C210" s="24"/>
      <c r="D210" s="24"/>
      <c r="E210" s="24"/>
    </row>
    <row r="211" spans="1:5" ht="15.75">
      <c r="A211" s="25"/>
      <c r="B211" s="25"/>
      <c r="C211" s="24"/>
      <c r="D211" s="24"/>
      <c r="E211" s="24"/>
    </row>
    <row r="212" spans="1:5" ht="15.75">
      <c r="A212" s="25"/>
      <c r="B212" s="25"/>
      <c r="C212" s="24"/>
      <c r="D212" s="24"/>
      <c r="E212" s="24"/>
    </row>
    <row r="213" spans="1:5" ht="15.75">
      <c r="A213" s="25"/>
      <c r="B213" s="30"/>
      <c r="C213" s="31"/>
      <c r="D213" s="24"/>
      <c r="E213" s="31"/>
    </row>
    <row r="214" spans="1:5" ht="15.75">
      <c r="A214" s="24"/>
      <c r="B214" s="25"/>
      <c r="C214" s="24"/>
      <c r="D214" s="24"/>
      <c r="E214" s="24"/>
    </row>
    <row r="215" spans="1:5" ht="15.75">
      <c r="A215" s="24"/>
      <c r="B215" s="25"/>
      <c r="C215" s="24"/>
      <c r="D215" s="24"/>
      <c r="E215" s="24"/>
    </row>
    <row r="216" spans="1:5" ht="15.75">
      <c r="A216" s="24"/>
      <c r="B216" s="25"/>
      <c r="C216" s="24"/>
      <c r="D216" s="24"/>
      <c r="E216" s="24"/>
    </row>
    <row r="217" spans="1:5" ht="15.75">
      <c r="A217" s="24"/>
      <c r="B217" s="25"/>
      <c r="C217" s="24"/>
      <c r="D217" s="24"/>
      <c r="E217" s="24"/>
    </row>
    <row r="218" spans="1:5" ht="15.75">
      <c r="A218" s="24"/>
      <c r="B218" s="25"/>
      <c r="C218" s="24"/>
      <c r="D218" s="24"/>
      <c r="E218" s="24"/>
    </row>
    <row r="219" spans="1:5" ht="15.75">
      <c r="A219" s="24"/>
      <c r="B219" s="25"/>
      <c r="C219" s="24"/>
      <c r="D219" s="24"/>
      <c r="E219" s="24"/>
    </row>
    <row r="220" spans="1:5" ht="15.75">
      <c r="A220" s="24"/>
      <c r="B220" s="25"/>
      <c r="C220" s="24"/>
      <c r="D220" s="24"/>
      <c r="E220" s="24"/>
    </row>
    <row r="221" spans="1:5" ht="15.75">
      <c r="A221" s="24"/>
      <c r="B221" s="25"/>
      <c r="C221" s="24"/>
      <c r="D221" s="24"/>
      <c r="E221" s="24"/>
    </row>
    <row r="222" spans="1:5" ht="15.75">
      <c r="A222" s="24"/>
      <c r="B222" s="25"/>
      <c r="C222" s="24"/>
      <c r="D222" s="24"/>
      <c r="E222" s="24"/>
    </row>
    <row r="223" spans="1:5" ht="15.75">
      <c r="A223" s="24"/>
      <c r="B223" s="25"/>
      <c r="C223" s="24"/>
      <c r="D223" s="24"/>
      <c r="E223" s="24"/>
    </row>
    <row r="224" spans="1:5" ht="15.75">
      <c r="A224" s="24"/>
      <c r="B224" s="25"/>
      <c r="C224" s="24"/>
      <c r="D224" s="24"/>
      <c r="E224" s="24"/>
    </row>
    <row r="225" spans="1:5" ht="15.75">
      <c r="A225" s="24"/>
      <c r="B225" s="25"/>
      <c r="C225" s="24"/>
      <c r="D225" s="24"/>
      <c r="E225" s="24"/>
    </row>
    <row r="226" spans="1:10" ht="15.75">
      <c r="A226" s="24"/>
      <c r="B226" s="25"/>
      <c r="C226" s="24"/>
      <c r="D226" s="24"/>
      <c r="E226" s="24"/>
      <c r="F226" s="26"/>
      <c r="G226" s="26"/>
      <c r="H226" s="24"/>
      <c r="I226" s="24"/>
      <c r="J226" s="27"/>
    </row>
    <row r="227" spans="1:10" ht="15.75">
      <c r="A227" s="24"/>
      <c r="B227" s="25"/>
      <c r="C227" s="24"/>
      <c r="D227" s="24"/>
      <c r="E227" s="24"/>
      <c r="F227" s="26"/>
      <c r="G227" s="26"/>
      <c r="H227" s="24"/>
      <c r="I227" s="24"/>
      <c r="J227" s="27"/>
    </row>
    <row r="228" spans="1:10" ht="15.75">
      <c r="A228" s="25"/>
      <c r="B228" s="30"/>
      <c r="C228" s="31"/>
      <c r="D228" s="24"/>
      <c r="E228" s="24"/>
      <c r="F228" s="26"/>
      <c r="G228" s="26"/>
      <c r="H228" s="24"/>
      <c r="I228" s="24"/>
      <c r="J228" s="27"/>
    </row>
    <row r="229" spans="1:10" ht="15.75">
      <c r="A229" s="24"/>
      <c r="B229" s="25"/>
      <c r="C229" s="24"/>
      <c r="D229" s="24"/>
      <c r="E229" s="24"/>
      <c r="F229" s="26"/>
      <c r="G229" s="26"/>
      <c r="H229" s="24"/>
      <c r="I229" s="24"/>
      <c r="J229" s="27"/>
    </row>
    <row r="230" spans="1:10" ht="15.75">
      <c r="A230" s="24"/>
      <c r="B230" s="25"/>
      <c r="C230" s="24"/>
      <c r="D230" s="24"/>
      <c r="E230" s="24"/>
      <c r="F230" s="26"/>
      <c r="G230" s="26"/>
      <c r="H230" s="24"/>
      <c r="I230" s="24"/>
      <c r="J230" s="27"/>
    </row>
    <row r="231" spans="1:10" ht="15.75">
      <c r="A231" s="24"/>
      <c r="B231" s="25"/>
      <c r="C231" s="24"/>
      <c r="D231" s="24"/>
      <c r="E231" s="24"/>
      <c r="F231" s="26"/>
      <c r="G231" s="26"/>
      <c r="H231" s="24"/>
      <c r="I231" s="24"/>
      <c r="J231" s="27"/>
    </row>
    <row r="232" spans="1:10" ht="15.75">
      <c r="A232" s="24"/>
      <c r="B232" s="25"/>
      <c r="C232" s="24"/>
      <c r="D232" s="24"/>
      <c r="E232" s="24"/>
      <c r="F232" s="26"/>
      <c r="G232" s="26"/>
      <c r="H232" s="24"/>
      <c r="I232" s="24"/>
      <c r="J232" s="27"/>
    </row>
    <row r="233" spans="1:10" ht="15.75">
      <c r="A233" s="24"/>
      <c r="B233" s="25"/>
      <c r="C233" s="24"/>
      <c r="D233" s="24"/>
      <c r="E233" s="24"/>
      <c r="F233" s="26"/>
      <c r="G233" s="26"/>
      <c r="H233" s="24"/>
      <c r="I233" s="24"/>
      <c r="J233" s="27"/>
    </row>
    <row r="234" spans="1:10" ht="15.75">
      <c r="A234" s="24"/>
      <c r="B234" s="25"/>
      <c r="C234" s="24"/>
      <c r="D234" s="24"/>
      <c r="E234" s="24"/>
      <c r="F234" s="26"/>
      <c r="G234" s="26"/>
      <c r="H234" s="24"/>
      <c r="I234" s="24"/>
      <c r="J234" s="27"/>
    </row>
    <row r="235" spans="1:10" ht="15.75">
      <c r="A235" s="24"/>
      <c r="B235" s="25"/>
      <c r="C235" s="24"/>
      <c r="D235" s="24"/>
      <c r="E235" s="24"/>
      <c r="F235" s="26"/>
      <c r="G235" s="26"/>
      <c r="H235" s="24"/>
      <c r="I235" s="24"/>
      <c r="J235" s="27"/>
    </row>
    <row r="236" spans="1:10" ht="15.75">
      <c r="A236" s="24"/>
      <c r="B236" s="25"/>
      <c r="C236" s="24"/>
      <c r="D236" s="24"/>
      <c r="E236" s="24"/>
      <c r="F236" s="26"/>
      <c r="G236" s="26"/>
      <c r="H236" s="24"/>
      <c r="I236" s="24"/>
      <c r="J236" s="27"/>
    </row>
    <row r="237" spans="1:10" ht="15.75">
      <c r="A237" s="24"/>
      <c r="B237" s="25"/>
      <c r="C237" s="24"/>
      <c r="D237" s="24"/>
      <c r="E237" s="24"/>
      <c r="F237" s="26"/>
      <c r="G237" s="26"/>
      <c r="H237" s="24"/>
      <c r="I237" s="24"/>
      <c r="J237" s="27"/>
    </row>
    <row r="238" spans="1:10" ht="15.75">
      <c r="A238" s="24"/>
      <c r="B238" s="25"/>
      <c r="C238" s="24"/>
      <c r="D238" s="24"/>
      <c r="E238" s="24"/>
      <c r="F238" s="26"/>
      <c r="G238" s="26"/>
      <c r="H238" s="24"/>
      <c r="I238" s="24"/>
      <c r="J238" s="27"/>
    </row>
    <row r="239" spans="1:10" ht="15.75">
      <c r="A239" s="24"/>
      <c r="B239" s="25"/>
      <c r="C239" s="24"/>
      <c r="D239" s="24"/>
      <c r="E239" s="24"/>
      <c r="F239" s="26"/>
      <c r="G239" s="26"/>
      <c r="H239" s="24"/>
      <c r="I239" s="24"/>
      <c r="J239" s="27"/>
    </row>
    <row r="240" spans="1:10" ht="15.75">
      <c r="A240" s="24"/>
      <c r="B240" s="25"/>
      <c r="C240" s="24"/>
      <c r="D240" s="24"/>
      <c r="E240" s="24"/>
      <c r="F240" s="26"/>
      <c r="G240" s="26"/>
      <c r="H240" s="24"/>
      <c r="I240" s="24"/>
      <c r="J240" s="27"/>
    </row>
    <row r="241" spans="1:10" ht="15.75">
      <c r="A241" s="24"/>
      <c r="B241" s="25"/>
      <c r="C241" s="24"/>
      <c r="D241" s="24"/>
      <c r="E241" s="24"/>
      <c r="F241" s="26"/>
      <c r="G241" s="26"/>
      <c r="H241" s="24"/>
      <c r="I241" s="24"/>
      <c r="J241" s="27"/>
    </row>
    <row r="242" spans="1:10" ht="15.75">
      <c r="A242" s="24"/>
      <c r="B242" s="25"/>
      <c r="C242" s="24"/>
      <c r="D242" s="24"/>
      <c r="E242" s="24"/>
      <c r="F242" s="26"/>
      <c r="G242" s="26"/>
      <c r="H242" s="24"/>
      <c r="I242" s="24"/>
      <c r="J242" s="27"/>
    </row>
    <row r="243" spans="1:10" ht="15.75">
      <c r="A243" s="24"/>
      <c r="B243" s="25"/>
      <c r="C243" s="24"/>
      <c r="D243" s="24"/>
      <c r="E243" s="24"/>
      <c r="F243" s="26"/>
      <c r="G243" s="26"/>
      <c r="H243" s="24"/>
      <c r="I243" s="24"/>
      <c r="J243" s="27"/>
    </row>
    <row r="244" spans="1:10" ht="15.75">
      <c r="A244" s="24"/>
      <c r="B244" s="25"/>
      <c r="C244" s="24"/>
      <c r="D244" s="24"/>
      <c r="E244" s="24"/>
      <c r="F244" s="26"/>
      <c r="G244" s="26"/>
      <c r="H244" s="24"/>
      <c r="I244" s="24"/>
      <c r="J244" s="27"/>
    </row>
    <row r="245" spans="1:10" ht="15.75">
      <c r="A245" s="24"/>
      <c r="B245" s="25"/>
      <c r="C245" s="24"/>
      <c r="D245" s="24"/>
      <c r="E245" s="24"/>
      <c r="F245" s="26"/>
      <c r="G245" s="26"/>
      <c r="H245" s="24"/>
      <c r="I245" s="24"/>
      <c r="J245" s="27"/>
    </row>
    <row r="246" spans="1:10" ht="15.75">
      <c r="A246" s="24"/>
      <c r="B246" s="25"/>
      <c r="C246" s="24"/>
      <c r="D246" s="24"/>
      <c r="E246" s="24"/>
      <c r="F246" s="26"/>
      <c r="G246" s="26"/>
      <c r="H246" s="24"/>
      <c r="I246" s="24"/>
      <c r="J246" s="27"/>
    </row>
    <row r="247" spans="1:10" ht="15.75">
      <c r="A247" s="24"/>
      <c r="B247" s="25"/>
      <c r="C247" s="24"/>
      <c r="D247" s="24"/>
      <c r="E247" s="24"/>
      <c r="F247" s="26"/>
      <c r="G247" s="26"/>
      <c r="H247" s="24"/>
      <c r="I247" s="24"/>
      <c r="J247" s="27"/>
    </row>
    <row r="248" spans="1:10" ht="15.75">
      <c r="A248" s="24"/>
      <c r="B248" s="25"/>
      <c r="C248" s="24"/>
      <c r="D248" s="24"/>
      <c r="E248" s="24"/>
      <c r="F248" s="26"/>
      <c r="G248" s="26"/>
      <c r="H248" s="24"/>
      <c r="I248" s="24"/>
      <c r="J248" s="27"/>
    </row>
    <row r="249" spans="1:10" ht="15.75">
      <c r="A249" s="24"/>
      <c r="B249" s="25"/>
      <c r="C249" s="24"/>
      <c r="D249" s="24"/>
      <c r="E249" s="24"/>
      <c r="F249" s="26"/>
      <c r="G249" s="26"/>
      <c r="H249" s="24"/>
      <c r="I249" s="24"/>
      <c r="J249" s="27"/>
    </row>
    <row r="250" spans="1:10" ht="15.75">
      <c r="A250" s="24"/>
      <c r="B250" s="25"/>
      <c r="C250" s="24"/>
      <c r="D250" s="24"/>
      <c r="E250" s="24"/>
      <c r="F250" s="26"/>
      <c r="G250" s="26"/>
      <c r="H250" s="24"/>
      <c r="I250" s="24"/>
      <c r="J250" s="27"/>
    </row>
    <row r="251" spans="1:10" ht="15.75">
      <c r="A251" s="24"/>
      <c r="B251" s="25"/>
      <c r="C251" s="24"/>
      <c r="D251" s="24"/>
      <c r="E251" s="24"/>
      <c r="F251" s="26"/>
      <c r="G251" s="26"/>
      <c r="H251" s="24"/>
      <c r="I251" s="24"/>
      <c r="J251" s="27"/>
    </row>
    <row r="252" spans="1:10" ht="15.75">
      <c r="A252" s="24"/>
      <c r="B252" s="25"/>
      <c r="C252" s="24"/>
      <c r="D252" s="24"/>
      <c r="E252" s="24"/>
      <c r="F252" s="26"/>
      <c r="G252" s="26"/>
      <c r="H252" s="24"/>
      <c r="I252" s="24"/>
      <c r="J252" s="27"/>
    </row>
    <row r="253" spans="1:10" ht="15.75">
      <c r="A253" s="24"/>
      <c r="B253" s="25"/>
      <c r="C253" s="24"/>
      <c r="D253" s="24"/>
      <c r="E253" s="24"/>
      <c r="F253" s="26"/>
      <c r="G253" s="26"/>
      <c r="H253" s="24"/>
      <c r="I253" s="24"/>
      <c r="J253" s="27"/>
    </row>
    <row r="254" spans="1:10" ht="15.75">
      <c r="A254" s="24"/>
      <c r="B254" s="25"/>
      <c r="C254" s="24"/>
      <c r="D254" s="24"/>
      <c r="E254" s="24"/>
      <c r="F254" s="26"/>
      <c r="G254" s="26"/>
      <c r="H254" s="24"/>
      <c r="I254" s="24"/>
      <c r="J254" s="27"/>
    </row>
    <row r="255" spans="1:10" ht="15.75">
      <c r="A255" s="24"/>
      <c r="B255" s="25"/>
      <c r="C255" s="24"/>
      <c r="D255" s="24"/>
      <c r="E255" s="24"/>
      <c r="F255" s="26"/>
      <c r="G255" s="26"/>
      <c r="H255" s="24"/>
      <c r="I255" s="24"/>
      <c r="J255" s="27"/>
    </row>
    <row r="256" spans="1:10" ht="15.75">
      <c r="A256" s="30"/>
      <c r="B256" s="24"/>
      <c r="C256" s="29"/>
      <c r="D256" s="30"/>
      <c r="E256" s="24"/>
      <c r="F256" s="26"/>
      <c r="G256" s="26"/>
      <c r="H256" s="24"/>
      <c r="I256" s="24"/>
      <c r="J256" s="24"/>
    </row>
    <row r="257" spans="1:10" ht="15.75">
      <c r="A257" s="24"/>
      <c r="B257" s="25"/>
      <c r="C257" s="24"/>
      <c r="D257" s="24"/>
      <c r="E257" s="24"/>
      <c r="F257" s="26"/>
      <c r="G257" s="26"/>
      <c r="H257" s="24"/>
      <c r="I257" s="24"/>
      <c r="J257" s="24"/>
    </row>
    <row r="258" spans="1:10" ht="15.75">
      <c r="A258" s="24"/>
      <c r="B258" s="25"/>
      <c r="C258" s="24"/>
      <c r="D258" s="24"/>
      <c r="E258" s="24"/>
      <c r="F258" s="26"/>
      <c r="G258" s="26"/>
      <c r="H258" s="24"/>
      <c r="I258" s="24"/>
      <c r="J258" s="24"/>
    </row>
    <row r="259" spans="1:10" ht="15.75">
      <c r="A259" s="24"/>
      <c r="B259" s="25"/>
      <c r="C259" s="24"/>
      <c r="D259" s="24"/>
      <c r="E259" s="24"/>
      <c r="F259" s="26"/>
      <c r="G259" s="26"/>
      <c r="H259" s="24"/>
      <c r="I259" s="24"/>
      <c r="J259" s="24"/>
    </row>
    <row r="260" spans="1:10" ht="15.75">
      <c r="A260" s="24"/>
      <c r="B260" s="25"/>
      <c r="C260" s="24"/>
      <c r="D260" s="24"/>
      <c r="E260" s="24"/>
      <c r="F260" s="26"/>
      <c r="G260" s="26"/>
      <c r="H260" s="24"/>
      <c r="I260" s="24"/>
      <c r="J260" s="24"/>
    </row>
    <row r="261" spans="1:10" ht="15.75">
      <c r="A261" s="24"/>
      <c r="B261" s="25"/>
      <c r="C261" s="24"/>
      <c r="D261" s="24"/>
      <c r="E261" s="24"/>
      <c r="F261" s="26"/>
      <c r="G261" s="26"/>
      <c r="H261" s="24"/>
      <c r="I261" s="24"/>
      <c r="J261" s="24"/>
    </row>
    <row r="262" spans="1:10" ht="15.75">
      <c r="A262" s="24"/>
      <c r="B262" s="25"/>
      <c r="C262" s="24"/>
      <c r="D262" s="24"/>
      <c r="E262" s="24"/>
      <c r="F262" s="26"/>
      <c r="G262" s="26"/>
      <c r="H262" s="24"/>
      <c r="I262" s="24"/>
      <c r="J262" s="24"/>
    </row>
    <row r="263" spans="1:10" ht="15.75">
      <c r="A263" s="24"/>
      <c r="B263" s="25"/>
      <c r="C263" s="24"/>
      <c r="D263" s="24"/>
      <c r="E263" s="24"/>
      <c r="F263" s="26"/>
      <c r="G263" s="26"/>
      <c r="H263" s="24"/>
      <c r="I263" s="24"/>
      <c r="J263" s="24"/>
    </row>
    <row r="264" spans="1:10" ht="15.75">
      <c r="A264" s="24"/>
      <c r="B264" s="25"/>
      <c r="C264" s="24"/>
      <c r="D264" s="24"/>
      <c r="E264" s="24"/>
      <c r="F264" s="26"/>
      <c r="G264" s="26"/>
      <c r="H264" s="24"/>
      <c r="I264" s="24"/>
      <c r="J264" s="24"/>
    </row>
    <row r="265" spans="1:10" ht="15.75">
      <c r="A265" s="24"/>
      <c r="B265" s="25"/>
      <c r="C265" s="24"/>
      <c r="D265" s="24"/>
      <c r="E265" s="24"/>
      <c r="F265" s="26"/>
      <c r="G265" s="26"/>
      <c r="H265" s="24"/>
      <c r="I265" s="24"/>
      <c r="J265" s="24"/>
    </row>
    <row r="266" spans="1:10" ht="15.75">
      <c r="A266" s="24"/>
      <c r="B266" s="25"/>
      <c r="C266" s="24"/>
      <c r="D266" s="24"/>
      <c r="E266" s="24"/>
      <c r="F266" s="26"/>
      <c r="G266" s="26"/>
      <c r="H266" s="24"/>
      <c r="I266" s="24"/>
      <c r="J266" s="24"/>
    </row>
    <row r="267" spans="1:10" ht="15.75">
      <c r="A267" s="24"/>
      <c r="B267" s="25"/>
      <c r="C267" s="24"/>
      <c r="D267" s="24"/>
      <c r="E267" s="24"/>
      <c r="F267" s="26"/>
      <c r="G267" s="26"/>
      <c r="H267" s="24"/>
      <c r="I267" s="24"/>
      <c r="J267" s="24"/>
    </row>
    <row r="268" spans="1:10" ht="15.75">
      <c r="A268" s="24"/>
      <c r="B268" s="25"/>
      <c r="C268" s="24"/>
      <c r="D268" s="24"/>
      <c r="E268" s="24"/>
      <c r="F268" s="26"/>
      <c r="G268" s="26"/>
      <c r="H268" s="24"/>
      <c r="I268" s="24"/>
      <c r="J268" s="24"/>
    </row>
    <row r="269" spans="1:10" ht="15.75">
      <c r="A269" s="24"/>
      <c r="B269" s="25"/>
      <c r="C269" s="24"/>
      <c r="D269" s="24"/>
      <c r="E269" s="24"/>
      <c r="F269" s="26"/>
      <c r="G269" s="26"/>
      <c r="H269" s="24"/>
      <c r="I269" s="24"/>
      <c r="J269" s="24"/>
    </row>
    <row r="270" spans="1:10" ht="15.75">
      <c r="A270" s="24"/>
      <c r="B270" s="25"/>
      <c r="C270" s="24"/>
      <c r="D270" s="24"/>
      <c r="E270" s="24"/>
      <c r="F270" s="26"/>
      <c r="G270" s="26"/>
      <c r="H270" s="24"/>
      <c r="I270" s="24"/>
      <c r="J270" s="24"/>
    </row>
    <row r="271" spans="1:10" ht="15.75">
      <c r="A271" s="24"/>
      <c r="B271" s="25"/>
      <c r="C271" s="24"/>
      <c r="D271" s="24"/>
      <c r="E271" s="24"/>
      <c r="F271" s="26"/>
      <c r="G271" s="26"/>
      <c r="H271" s="24"/>
      <c r="I271" s="24"/>
      <c r="J271" s="24"/>
    </row>
    <row r="272" spans="1:10" ht="15.75">
      <c r="A272" s="24"/>
      <c r="B272" s="25"/>
      <c r="C272" s="24"/>
      <c r="D272" s="24"/>
      <c r="E272" s="24"/>
      <c r="F272" s="26"/>
      <c r="G272" s="26"/>
      <c r="H272" s="24"/>
      <c r="I272" s="24"/>
      <c r="J272" s="24"/>
    </row>
    <row r="273" spans="1:10" ht="15.75">
      <c r="A273" s="24"/>
      <c r="B273" s="25"/>
      <c r="C273" s="24"/>
      <c r="D273" s="24"/>
      <c r="E273" s="24"/>
      <c r="F273" s="26"/>
      <c r="G273" s="26"/>
      <c r="H273" s="24"/>
      <c r="I273" s="24"/>
      <c r="J273" s="24"/>
    </row>
    <row r="274" spans="1:10" ht="15.75">
      <c r="A274" s="24"/>
      <c r="B274" s="25"/>
      <c r="C274" s="24"/>
      <c r="D274" s="24"/>
      <c r="E274" s="24"/>
      <c r="F274" s="26"/>
      <c r="G274" s="26"/>
      <c r="H274" s="24"/>
      <c r="I274" s="24"/>
      <c r="J274" s="24"/>
    </row>
    <row r="275" spans="1:10" ht="15.75">
      <c r="A275" s="24"/>
      <c r="B275" s="25"/>
      <c r="C275" s="24"/>
      <c r="D275" s="24"/>
      <c r="E275" s="24"/>
      <c r="F275" s="26"/>
      <c r="G275" s="26"/>
      <c r="H275" s="24"/>
      <c r="I275" s="24"/>
      <c r="J275" s="24"/>
    </row>
    <row r="276" spans="1:10" ht="15.75">
      <c r="A276" s="30"/>
      <c r="B276" s="24"/>
      <c r="C276" s="29"/>
      <c r="D276" s="30"/>
      <c r="E276" s="24"/>
      <c r="F276" s="26"/>
      <c r="G276" s="26"/>
      <c r="H276" s="24"/>
      <c r="I276" s="24"/>
      <c r="J276" s="24"/>
    </row>
    <row r="277" spans="1:10" ht="15.75">
      <c r="A277" s="24"/>
      <c r="B277" s="25"/>
      <c r="C277" s="24"/>
      <c r="D277" s="24"/>
      <c r="E277" s="24"/>
      <c r="F277" s="26"/>
      <c r="G277" s="26"/>
      <c r="H277" s="24"/>
      <c r="I277" s="24"/>
      <c r="J277" s="24"/>
    </row>
    <row r="278" spans="1:10" ht="15.75">
      <c r="A278" s="24"/>
      <c r="B278" s="24"/>
      <c r="C278" s="24"/>
      <c r="D278" s="24"/>
      <c r="E278" s="24"/>
      <c r="F278" s="26"/>
      <c r="G278" s="26"/>
      <c r="H278" s="24"/>
      <c r="I278" s="24"/>
      <c r="J278" s="24"/>
    </row>
    <row r="279" spans="1:10" ht="12.75">
      <c r="A279" s="2"/>
      <c r="B279" s="2"/>
      <c r="C279" s="2"/>
      <c r="D279" s="2"/>
      <c r="E279" s="2"/>
      <c r="F279" s="4"/>
      <c r="G279" s="4"/>
      <c r="H279" s="2"/>
      <c r="I279" s="6"/>
      <c r="J279" s="3"/>
    </row>
    <row r="280" spans="1:10" ht="12.75">
      <c r="A280" s="2"/>
      <c r="B280" s="2"/>
      <c r="C280" s="2"/>
      <c r="D280" s="2"/>
      <c r="E280" s="2"/>
      <c r="F280" s="4"/>
      <c r="G280" s="4"/>
      <c r="H280" s="2"/>
      <c r="I280" s="6"/>
      <c r="J280" s="3"/>
    </row>
    <row r="281" spans="1:10" ht="12.75">
      <c r="A281" s="2"/>
      <c r="B281" s="2"/>
      <c r="C281" s="2"/>
      <c r="D281" s="2"/>
      <c r="E281" s="2"/>
      <c r="F281" s="4"/>
      <c r="G281" s="4"/>
      <c r="H281" s="2"/>
      <c r="I281" s="6"/>
      <c r="J281" s="3"/>
    </row>
    <row r="282" spans="1:10" ht="12.75">
      <c r="A282" s="2"/>
      <c r="B282" s="2"/>
      <c r="C282" s="2"/>
      <c r="D282" s="2"/>
      <c r="E282" s="2"/>
      <c r="F282" s="4"/>
      <c r="G282" s="4"/>
      <c r="H282" s="2"/>
      <c r="I282" s="6"/>
      <c r="J282" s="3"/>
    </row>
    <row r="283" spans="1:10" ht="12.75">
      <c r="A283" s="2"/>
      <c r="B283" s="2"/>
      <c r="C283" s="2"/>
      <c r="D283" s="2"/>
      <c r="E283" s="2"/>
      <c r="F283" s="4"/>
      <c r="G283" s="4"/>
      <c r="H283" s="2"/>
      <c r="I283" s="6"/>
      <c r="J283" s="3"/>
    </row>
    <row r="284" spans="1:10" ht="12.75">
      <c r="A284" s="2"/>
      <c r="B284" s="2"/>
      <c r="C284" s="2"/>
      <c r="D284" s="2"/>
      <c r="E284" s="2"/>
      <c r="F284" s="4"/>
      <c r="G284" s="4"/>
      <c r="H284" s="2"/>
      <c r="I284" s="6"/>
      <c r="J284" s="3"/>
    </row>
    <row r="285" spans="1:10" ht="12.75">
      <c r="A285"/>
      <c r="C285"/>
      <c r="D285"/>
      <c r="E285"/>
      <c r="F285" s="5"/>
      <c r="G285" s="5"/>
      <c r="I285" s="7"/>
      <c r="J285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Thiet ke QS</dc:creator>
  <cp:keywords/>
  <dc:description/>
  <cp:lastModifiedBy>HAI</cp:lastModifiedBy>
  <cp:lastPrinted>2009-10-12T10:19:26Z</cp:lastPrinted>
  <dcterms:created xsi:type="dcterms:W3CDTF">2009-10-10T02:42:53Z</dcterms:created>
  <dcterms:modified xsi:type="dcterms:W3CDTF">2017-08-08T10:07:28Z</dcterms:modified>
  <cp:category/>
  <cp:version/>
  <cp:contentType/>
  <cp:contentStatus/>
</cp:coreProperties>
</file>