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7185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háng 4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<sst xmlns="http://schemas.openxmlformats.org/spreadsheetml/2006/main" count="1446" uniqueCount="190">
  <si>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</si>
  <si>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</si>
  <si>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</si>
  <si>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</si>
  <si>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</si>
  <si>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</si>
  <si>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</si>
  <si>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</si>
  <si>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</si>
  <si>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</si>
  <si>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</si>
  <si>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</si>
  <si>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</si>
  <si>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</si>
  <si>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</si>
  <si>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</si>
  <si>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</si>
  <si>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</si>
  <si>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</si>
  <si>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</si>
  <si>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</si>
  <si>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</si>
  <si>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</si>
  <si>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</si>
  <si>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</si>
  <si>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</si>
  <si>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</si>
  <si>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</si>
  <si>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</si>
  <si>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</si>
  <si>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</si>
  <si>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</si>
  <si>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</si>
  <si>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</si>
  <si>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</si>
  <si>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</si>
  <si>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</si>
  <si>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</si>
  <si>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</si>
  <si>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</si>
  <si>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</si>
  <si>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</si>
  <si>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</si>
  <si>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</si>
  <si>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</si>
  <si>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</si>
  <si>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</si>
  <si>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</si>
  <si>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</si>
  <si>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</si>
  <si>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</si>
  <si>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</si>
  <si>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</si>
  <si>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</si>
  <si>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</si>
  <si>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</si>
  <si>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</si>
  <si>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</si>
  <si>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</si>
  <si>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</si>
  <si>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</si>
  <si>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</si>
  <si>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</si>
  <si>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</si>
  <si>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</si>
  <si>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</si>
  <si>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</si>
  <si>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</si>
  <si>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</si>
  <si>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</si>
  <si>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</si>
  <si>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</si>
  <si>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</si>
  <si>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</si>
  <si>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</si>
  <si>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</si>
  <si>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</si>
  <si>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</si>
  <si>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</si>
  <si>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</si>
  <si>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</si>
  <si>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</si>
  <si>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</si>
  <si>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</si>
  <si>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</si>
  <si>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</si>
  <si>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</si>
  <si>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</si>
  <si>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</si>
  <si>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</si>
  <si>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</si>
  <si>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</si>
  <si>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</si>
  <si>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</si>
  <si>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</si>
  <si>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</si>
  <si>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</si>
  <si>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</si>
  <si>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</si>
  <si>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</si>
  <si>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</si>
  <si>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</si>
  <si>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</si>
  <si>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</si>
  <si>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</si>
  <si>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</si>
  <si>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</si>
  <si>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</si>
  <si>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</si>
  <si>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</si>
  <si>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</si>
  <si>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</si>
  <si>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</si>
  <si>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</si>
  <si>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</si>
  <si>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</si>
  <si>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</si>
  <si>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</si>
  <si>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</si>
  <si>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</si>
  <si>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</si>
  <si>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</si>
  <si>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</si>
  <si>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</si>
  <si>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</si>
  <si>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</si>
  <si>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</si>
  <si>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</si>
  <si>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</si>
  <si>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</si>
  <si>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</si>
  <si>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</si>
  <si>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</si>
  <si>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</si>
  <si>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</si>
  <si>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</si>
  <si>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</si>
  <si>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</si>
  <si>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</si>
  <si>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</si>
  <si>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</si>
  <si>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</si>
  <si>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</si>
  <si>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</si>
  <si>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</si>
  <si>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</si>
  <si>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</si>
  <si>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</si>
  <si>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</si>
  <si>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</si>
  <si>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</si>
  <si>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</si>
  <si>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</si>
  <si>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</si>
  <si>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</si>
  <si>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</si>
  <si>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</si>
  <si>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</si>
  <si>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</si>
  <si>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</si>
  <si>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</si>
  <si>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</si>
  <si>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</si>
  <si>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</si>
  <si>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</si>
  <si>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</si>
  <si>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</si>
  <si>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</si>
  <si>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</si>
  <si>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</si>
  <si>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</si>
  <si>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</si>
  <si>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</si>
  <si>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</si>
  <si>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</si>
  <si>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</si>
  <si>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</si>
  <si>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</si>
  <si>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</si>
  <si>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</si>
  <si>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</si>
  <si>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</si>
  <si>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</si>
  <si>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</si>
  <si>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Hợp đồng NĐ 68/CP (sự nghiệp)</t>
  </si>
  <si>
    <t>Dự án đang triển khai XDCB, Dự án hoàn thành nhưng chưa hoạt động</t>
  </si>
  <si>
    <t>Năm 2020</t>
  </si>
  <si>
    <t>Tháng 04/2021</t>
  </si>
  <si>
    <t>Lũy kế từ đầu năm đến tháng 04/2021</t>
  </si>
  <si>
    <t>Lũy kế từ khi thành lập đến tháng 04/2021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</si>
</sst>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Rp&quot;* #,##0_);_(&quot;Rp&quot;* \(#,##0\);_(&quot;Rp&quot;* &quot;-&quot;_);_(@_)"/>
    <numFmt numFmtId="200" formatCode="_(&quot;Rp&quot;* #,##0.00_);_(&quot;Rp&quot;* \(#,##0.00\);_(&quot;Rp&quot;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  <numFmt numFmtId="216" formatCode="_(* #,##0.000000000000000000000_);_(* \(#,##0.000000000000000000000\);_(* &quot;-&quot;??_);_(@_)"/>
    <numFmt numFmtId="217" formatCode="_(* #,##0.0000000000000000000000_);_(* \(#,##0.0000000000000000000000\);_(* &quot;-&quot;??_);_(@_)"/>
    <numFmt numFmtId="218" formatCode="_(* #,##0.00000000000000000000000_);_(* \(#,##0.00000000000000000000000\);_(* &quot;-&quot;??_);_(@_)"/>
    <numFmt numFmtId="219" formatCode="_(* #,##0.000000000000000000000000_);_(* \(#,##0.000000000000000000000000\);_(* &quot;-&quot;??_);_(@_)"/>
    <numFmt numFmtId="220" formatCode="_(* #,##0.0000000000000000000000000_);_(* \(#,##0.0000000000000000000000000\);_(* &quot;-&quot;??_);_(@_)"/>
    <numFmt numFmtId="221" formatCode="_(* #,##0.00000000_);_(* \(#,##0.00000000\);_(* &quot;-&quot;????????_);_(@_)"/>
    <numFmt numFmtId="222" formatCode="_(* #,##0.000000_);_(* \(#,##0.000000\);_(* &quot;-&quot;??????_);_(@_)"/>
    <numFmt numFmtId="223" formatCode="_(* #,##0.0000000000000_);_(* \(#,##0.0000000000000\);_(* &quot;-&quot;?????????????_);_(@_)"/>
    <numFmt numFmtId="224" formatCode="_(* #,##0.000000000000_);_(* \(#,##0.000000000000\);_(* &quot;-&quot;????????????_);_(@_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3" applyNumberFormat="1" applyFont="1" applyFill="1" applyBorder="1" applyAlignment="1">
      <alignment horizontal="right" vertical="top"/>
    </xf>
    <xf numFmtId="173" fontId="2" fillId="34" borderId="10" xfId="43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3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3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3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3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3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3" applyNumberFormat="1" applyFont="1" applyFill="1" applyBorder="1" applyAlignment="1">
      <alignment horizontal="right" vertical="top"/>
    </xf>
    <xf numFmtId="43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>
      <alignment vertical="top"/>
    </xf>
    <xf numFmtId="43" fontId="3" fillId="33" borderId="10" xfId="43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3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3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43" fontId="2" fillId="35" borderId="10" xfId="43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 quotePrefix="1">
      <alignment horizontal="right" vertical="top"/>
    </xf>
    <xf numFmtId="173" fontId="2" fillId="34" borderId="10" xfId="43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3" applyNumberFormat="1" applyFont="1" applyFill="1" applyBorder="1" applyAlignment="1" quotePrefix="1">
      <alignment horizontal="right" vertical="top"/>
    </xf>
    <xf numFmtId="172" fontId="2" fillId="3" borderId="10" xfId="43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3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3" applyNumberFormat="1" applyFont="1" applyFill="1" applyBorder="1" applyAlignment="1" quotePrefix="1">
      <alignment horizontal="right" vertical="top"/>
    </xf>
    <xf numFmtId="173" fontId="2" fillId="16" borderId="10" xfId="43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3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3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3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3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3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3" applyNumberFormat="1" applyFont="1" applyFill="1" applyAlignment="1">
      <alignment horizontal="center"/>
    </xf>
    <xf numFmtId="172" fontId="2" fillId="33" borderId="0" xfId="43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3" applyNumberFormat="1" applyFont="1" applyFill="1" applyBorder="1" applyAlignment="1">
      <alignment vertical="top"/>
    </xf>
    <xf numFmtId="173" fontId="5" fillId="35" borderId="10" xfId="43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3" applyNumberFormat="1" applyFont="1" applyFill="1" applyBorder="1" applyAlignment="1">
      <alignment vertical="top"/>
    </xf>
    <xf numFmtId="173" fontId="2" fillId="35" borderId="10" xfId="43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3" applyNumberFormat="1" applyFont="1" applyFill="1" applyBorder="1" applyAlignment="1">
      <alignment vertical="center"/>
    </xf>
    <xf numFmtId="173" fontId="4" fillId="35" borderId="10" xfId="43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3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3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3" applyNumberFormat="1" applyFont="1" applyFill="1" applyBorder="1" applyAlignment="1">
      <alignment vertical="top"/>
    </xf>
    <xf numFmtId="173" fontId="4" fillId="33" borderId="10" xfId="43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3" applyNumberFormat="1" applyFont="1" applyFill="1" applyBorder="1" applyAlignment="1">
      <alignment vertical="top"/>
    </xf>
    <xf numFmtId="173" fontId="5" fillId="3" borderId="10" xfId="43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3" applyNumberFormat="1" applyFont="1" applyFill="1" applyBorder="1" applyAlignment="1">
      <alignment vertical="top"/>
    </xf>
    <xf numFmtId="173" fontId="4" fillId="3" borderId="10" xfId="43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3" applyNumberFormat="1" applyFont="1" applyFill="1" applyBorder="1" applyAlignment="1">
      <alignment horizontal="right" vertical="top"/>
    </xf>
    <xf numFmtId="43" fontId="4" fillId="3" borderId="10" xfId="43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3" applyNumberFormat="1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3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3" applyNumberFormat="1" applyFont="1" applyFill="1" applyBorder="1" applyAlignment="1">
      <alignment horizontal="right" vertical="center"/>
    </xf>
    <xf numFmtId="173" fontId="4" fillId="33" borderId="10" xfId="43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3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3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3" applyNumberFormat="1" applyFont="1" applyFill="1" applyBorder="1" applyAlignment="1">
      <alignment vertical="top"/>
    </xf>
    <xf numFmtId="173" fontId="2" fillId="3" borderId="10" xfId="43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3" applyNumberFormat="1" applyFont="1" applyFill="1" applyBorder="1" applyAlignment="1">
      <alignment vertical="top"/>
    </xf>
    <xf numFmtId="173" fontId="60" fillId="16" borderId="10" xfId="43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3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3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3" applyNumberFormat="1" applyFont="1" applyFill="1" applyBorder="1" applyAlignment="1">
      <alignment vertical="top"/>
    </xf>
    <xf numFmtId="43" fontId="2" fillId="34" borderId="10" xfId="43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3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3" applyNumberFormat="1" applyFont="1" applyFill="1" applyBorder="1" applyAlignment="1">
      <alignment vertical="center"/>
    </xf>
    <xf numFmtId="173" fontId="4" fillId="3" borderId="10" xfId="43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3" applyNumberFormat="1" applyFont="1" applyFill="1" applyBorder="1" applyAlignment="1">
      <alignment horizontal="right" vertical="center"/>
    </xf>
    <xf numFmtId="173" fontId="2" fillId="3" borderId="10" xfId="43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vertical="center"/>
    </xf>
    <xf numFmtId="173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43" fontId="4" fillId="34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3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vertical="top"/>
    </xf>
    <xf numFmtId="173" fontId="3" fillId="33" borderId="10" xfId="43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3" applyNumberFormat="1" applyFont="1" applyFill="1" applyBorder="1" applyAlignment="1" quotePrefix="1">
      <alignment horizontal="right" vertical="top"/>
    </xf>
    <xf numFmtId="173" fontId="3" fillId="33" borderId="10" xfId="43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3" fontId="2" fillId="16" borderId="10" xfId="43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3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3" applyNumberFormat="1" applyFont="1" applyFill="1" applyBorder="1" applyAlignment="1">
      <alignment vertical="top"/>
    </xf>
    <xf numFmtId="173" fontId="3" fillId="36" borderId="10" xfId="43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3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3" applyNumberFormat="1" applyFont="1" applyFill="1" applyBorder="1" applyAlignment="1">
      <alignment vertical="top"/>
    </xf>
    <xf numFmtId="173" fontId="5" fillId="36" borderId="10" xfId="43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3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3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3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3" applyNumberFormat="1" applyFont="1" applyFill="1" applyBorder="1" applyAlignment="1">
      <alignment vertical="top"/>
    </xf>
    <xf numFmtId="173" fontId="5" fillId="8" borderId="10" xfId="43" applyNumberFormat="1" applyFont="1" applyFill="1" applyBorder="1" applyAlignment="1" quotePrefix="1">
      <alignment horizontal="right" vertical="top"/>
    </xf>
    <xf numFmtId="173" fontId="5" fillId="8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3" applyNumberFormat="1" applyFont="1" applyFill="1" applyBorder="1" applyAlignment="1">
      <alignment horizontal="right" vertical="center"/>
    </xf>
    <xf numFmtId="43" fontId="3" fillId="33" borderId="10" xfId="43" applyNumberFormat="1" applyFont="1" applyFill="1" applyBorder="1" applyAlignment="1">
      <alignment vertical="center"/>
    </xf>
    <xf numFmtId="173" fontId="3" fillId="33" borderId="10" xfId="43" applyNumberFormat="1" applyFont="1" applyFill="1" applyBorder="1" applyAlignment="1" quotePrefix="1">
      <alignment horizontal="right" vertical="center"/>
    </xf>
    <xf numFmtId="43" fontId="3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3" applyNumberFormat="1" applyFont="1" applyFill="1" applyBorder="1" applyAlignment="1">
      <alignment vertical="center"/>
    </xf>
    <xf numFmtId="172" fontId="2" fillId="33" borderId="10" xfId="43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3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3" applyNumberFormat="1" applyFont="1" applyFill="1" applyBorder="1" applyAlignment="1">
      <alignment vertical="center"/>
    </xf>
    <xf numFmtId="173" fontId="2" fillId="8" borderId="10" xfId="43" applyNumberFormat="1" applyFont="1" applyFill="1" applyBorder="1" applyAlignment="1" quotePrefix="1">
      <alignment horizontal="right" vertical="center"/>
    </xf>
    <xf numFmtId="172" fontId="2" fillId="8" borderId="10" xfId="43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3" applyNumberFormat="1" applyFont="1" applyFill="1" applyBorder="1" applyAlignment="1">
      <alignment vertical="top"/>
    </xf>
    <xf numFmtId="43" fontId="2" fillId="8" borderId="10" xfId="43" applyNumberFormat="1" applyFont="1" applyFill="1" applyBorder="1" applyAlignment="1">
      <alignment horizontal="right" vertical="top"/>
    </xf>
    <xf numFmtId="173" fontId="2" fillId="8" borderId="10" xfId="43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3" applyNumberFormat="1" applyFont="1" applyFill="1" applyBorder="1" applyAlignment="1">
      <alignment vertical="top"/>
    </xf>
    <xf numFmtId="172" fontId="2" fillId="8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horizontal="right" vertical="top"/>
    </xf>
    <xf numFmtId="173" fontId="5" fillId="16" borderId="10" xfId="43" applyNumberFormat="1" applyFont="1" applyFill="1" applyBorder="1" applyAlignment="1">
      <alignment vertical="top"/>
    </xf>
    <xf numFmtId="173" fontId="5" fillId="16" borderId="10" xfId="43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3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3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3" applyNumberFormat="1" applyFont="1" applyFill="1" applyBorder="1" applyAlignment="1">
      <alignment horizontal="center" vertical="top"/>
    </xf>
    <xf numFmtId="172" fontId="5" fillId="16" borderId="10" xfId="43" applyNumberFormat="1" applyFont="1" applyFill="1" applyBorder="1" applyAlignment="1">
      <alignment horizontal="right" vertical="center"/>
    </xf>
    <xf numFmtId="172" fontId="4" fillId="33" borderId="14" xfId="43" applyNumberFormat="1" applyFont="1" applyFill="1" applyBorder="1" applyAlignment="1">
      <alignment horizontal="right" vertical="center"/>
    </xf>
    <xf numFmtId="172" fontId="59" fillId="16" borderId="10" xfId="43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3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3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3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3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3" applyNumberFormat="1" applyFont="1" applyFill="1" applyBorder="1" applyAlignment="1">
      <alignment vertical="center"/>
    </xf>
    <xf numFmtId="173" fontId="2" fillId="13" borderId="10" xfId="43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3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2" fontId="5" fillId="33" borderId="10" xfId="43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3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3" applyNumberFormat="1" applyFont="1" applyFill="1" applyBorder="1" applyAlignment="1" quotePrefix="1">
      <alignment vertical="top"/>
    </xf>
    <xf numFmtId="173" fontId="64" fillId="33" borderId="10" xfId="43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3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3" applyNumberFormat="1" applyFont="1" applyFill="1" applyBorder="1" applyAlignment="1">
      <alignment vertical="top"/>
    </xf>
    <xf numFmtId="173" fontId="65" fillId="33" borderId="10" xfId="43" applyNumberFormat="1" applyFont="1" applyFill="1" applyBorder="1" applyAlignment="1" quotePrefix="1">
      <alignment horizontal="right" vertical="top"/>
    </xf>
    <xf numFmtId="173" fontId="65" fillId="33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 quotePrefix="1">
      <alignment horizontal="right" vertical="top"/>
    </xf>
    <xf numFmtId="43" fontId="5" fillId="11" borderId="10" xfId="43" applyNumberFormat="1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>
      <alignment horizontal="right" vertical="top"/>
    </xf>
    <xf numFmtId="172" fontId="5" fillId="11" borderId="10" xfId="43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3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3" applyNumberFormat="1" applyFont="1" applyFill="1" applyBorder="1" applyAlignment="1" quotePrefix="1">
      <alignment vertical="center"/>
    </xf>
    <xf numFmtId="172" fontId="5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3" applyNumberFormat="1" applyFont="1" applyFill="1" applyBorder="1" applyAlignment="1">
      <alignment vertical="top"/>
    </xf>
    <xf numFmtId="173" fontId="5" fillId="11" borderId="10" xfId="43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vertical="top"/>
    </xf>
    <xf numFmtId="174" fontId="4" fillId="11" borderId="10" xfId="43" applyNumberFormat="1" applyFont="1" applyFill="1" applyBorder="1" applyAlignment="1">
      <alignment vertical="top"/>
    </xf>
    <xf numFmtId="173" fontId="4" fillId="11" borderId="10" xfId="43" applyNumberFormat="1" applyFont="1" applyFill="1" applyBorder="1" applyAlignment="1" quotePrefix="1">
      <alignment horizontal="right" vertical="top"/>
    </xf>
    <xf numFmtId="172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horizontal="right" vertical="top"/>
    </xf>
    <xf numFmtId="173" fontId="4" fillId="11" borderId="10" xfId="43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43" fontId="4" fillId="11" borderId="10" xfId="43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43" fontId="5" fillId="33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3" applyNumberFormat="1" applyFont="1" applyFill="1" applyBorder="1" applyAlignment="1">
      <alignment vertical="center"/>
    </xf>
    <xf numFmtId="173" fontId="5" fillId="8" borderId="10" xfId="43" applyNumberFormat="1" applyFont="1" applyFill="1" applyBorder="1" applyAlignment="1" quotePrefix="1">
      <alignment horizontal="right" vertical="center"/>
    </xf>
    <xf numFmtId="173" fontId="5" fillId="8" borderId="10" xfId="43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2" fontId="5" fillId="33" borderId="10" xfId="43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3" applyNumberFormat="1" applyFont="1" applyFill="1" applyAlignment="1">
      <alignment horizontal="center"/>
    </xf>
    <xf numFmtId="172" fontId="2" fillId="0" borderId="0" xfId="43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3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3" applyNumberFormat="1" applyFont="1" applyFill="1" applyBorder="1" applyAlignment="1">
      <alignment vertical="center"/>
    </xf>
    <xf numFmtId="173" fontId="2" fillId="0" borderId="10" xfId="43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3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3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3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horizontal="right" vertical="top"/>
    </xf>
    <xf numFmtId="174" fontId="3" fillId="0" borderId="10" xfId="43" applyNumberFormat="1" applyFont="1" applyFill="1" applyBorder="1" applyAlignment="1">
      <alignment horizontal="right" vertical="top"/>
    </xf>
    <xf numFmtId="173" fontId="3" fillId="0" borderId="10" xfId="43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3" applyNumberFormat="1" applyFont="1" applyFill="1" applyBorder="1" applyAlignment="1" quotePrefix="1">
      <alignment horizontal="right" vertical="top"/>
    </xf>
    <xf numFmtId="43" fontId="3" fillId="0" borderId="10" xfId="43" applyNumberFormat="1" applyFont="1" applyFill="1" applyBorder="1" applyAlignment="1" quotePrefix="1">
      <alignment horizontal="right" vertical="top"/>
    </xf>
    <xf numFmtId="4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3" applyNumberFormat="1" applyFont="1" applyFill="1" applyBorder="1" applyAlignment="1">
      <alignment horizontal="right" vertical="center"/>
    </xf>
    <xf numFmtId="43" fontId="3" fillId="0" borderId="10" xfId="43" applyNumberFormat="1" applyFont="1" applyFill="1" applyBorder="1" applyAlignment="1">
      <alignment vertical="center"/>
    </xf>
    <xf numFmtId="173" fontId="3" fillId="0" borderId="10" xfId="43" applyNumberFormat="1" applyFont="1" applyFill="1" applyBorder="1" applyAlignment="1" quotePrefix="1">
      <alignment horizontal="right" vertical="center"/>
    </xf>
    <xf numFmtId="43" fontId="3" fillId="0" borderId="10" xfId="43" applyNumberFormat="1" applyFont="1" applyFill="1" applyBorder="1" applyAlignment="1" quotePrefix="1">
      <alignment horizontal="right" vertical="center"/>
    </xf>
    <xf numFmtId="172" fontId="3" fillId="0" borderId="10" xfId="43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3" applyNumberFormat="1" applyFont="1" applyFill="1" applyBorder="1" applyAlignment="1" quotePrefix="1">
      <alignment horizontal="right" vertical="center"/>
    </xf>
    <xf numFmtId="172" fontId="5" fillId="0" borderId="10" xfId="43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3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3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3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 quotePrefix="1">
      <alignment horizontal="right" vertical="top"/>
    </xf>
    <xf numFmtId="43" fontId="5" fillId="0" borderId="10" xfId="43" applyNumberFormat="1" applyFont="1" applyFill="1" applyBorder="1" applyAlignment="1" quotePrefix="1">
      <alignment horizontal="right" vertical="top"/>
    </xf>
    <xf numFmtId="173" fontId="5" fillId="0" borderId="10" xfId="43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3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43" fontId="4" fillId="0" borderId="10" xfId="43" applyNumberFormat="1" applyFont="1" applyFill="1" applyBorder="1" applyAlignment="1">
      <alignment vertical="top"/>
    </xf>
    <xf numFmtId="43" fontId="4" fillId="0" borderId="10" xfId="43" applyNumberFormat="1" applyFont="1" applyFill="1" applyBorder="1" applyAlignment="1">
      <alignment horizontal="center" vertical="top"/>
    </xf>
    <xf numFmtId="173" fontId="4" fillId="0" borderId="10" xfId="43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3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3" applyNumberFormat="1" applyFont="1" applyFill="1" applyBorder="1" applyAlignment="1">
      <alignment horizontal="right" vertical="top"/>
    </xf>
    <xf numFmtId="172" fontId="5" fillId="0" borderId="10" xfId="43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/>
    </xf>
    <xf numFmtId="172" fontId="5" fillId="0" borderId="10" xfId="43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3" applyNumberFormat="1" applyFont="1" applyFill="1" applyBorder="1" applyAlignment="1">
      <alignment horizontal="right" vertical="center"/>
    </xf>
    <xf numFmtId="172" fontId="4" fillId="0" borderId="10" xfId="43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top"/>
    </xf>
    <xf numFmtId="172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 quotePrefix="1">
      <alignment horizontal="right" vertical="top"/>
    </xf>
    <xf numFmtId="172" fontId="4" fillId="33" borderId="10" xfId="43" applyNumberFormat="1" applyFont="1" applyFill="1" applyBorder="1" applyAlignment="1" quotePrefix="1">
      <alignment horizontal="right" vertical="top"/>
    </xf>
    <xf numFmtId="43" fontId="4" fillId="33" borderId="10" xfId="43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43" fontId="4" fillId="33" borderId="10" xfId="43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3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3" applyNumberFormat="1" applyFont="1" applyFill="1" applyBorder="1" applyAlignment="1">
      <alignment horizontal="center" vertical="top"/>
    </xf>
    <xf numFmtId="172" fontId="5" fillId="33" borderId="10" xfId="43" applyNumberFormat="1" applyFont="1" applyFill="1" applyBorder="1" applyAlignment="1" quotePrefix="1">
      <alignment horizontal="right" vertical="top"/>
    </xf>
    <xf numFmtId="43" fontId="5" fillId="33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3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3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vertical="top"/>
    </xf>
    <xf numFmtId="179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3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3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72" fontId="4" fillId="33" borderId="14" xfId="43" applyNumberFormat="1" applyFont="1" applyFill="1" applyBorder="1" applyAlignment="1">
      <alignment vertical="center" wrapText="1"/>
    </xf>
    <xf numFmtId="172" fontId="4" fillId="33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 vertical="top"/>
    </xf>
    <xf numFmtId="172" fontId="2" fillId="33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 vertical="top"/>
    </xf>
    <xf numFmtId="173" fontId="4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3" fontId="2" fillId="33" borderId="21" xfId="43" applyNumberFormat="1" applyFont="1" applyFill="1" applyBorder="1" applyAlignment="1">
      <alignment horizontal="center" vertical="top"/>
    </xf>
    <xf numFmtId="173" fontId="2" fillId="33" borderId="15" xfId="43" applyNumberFormat="1" applyFont="1" applyFill="1" applyBorder="1" applyAlignment="1">
      <alignment horizontal="center" vertical="top"/>
    </xf>
    <xf numFmtId="173" fontId="2" fillId="33" borderId="14" xfId="43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Dấu phả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803" t="s">
        <v>0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 t="s">
        <v>0</v>
      </c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803"/>
      <c r="AP1" s="803"/>
      <c r="AQ1" s="803"/>
      <c r="AR1" s="803"/>
      <c r="AS1" s="803"/>
      <c r="AT1" s="803"/>
      <c r="AU1" s="803" t="s">
        <v>0</v>
      </c>
      <c r="AV1" s="803"/>
      <c r="AW1" s="803"/>
      <c r="AX1" s="803"/>
      <c r="AY1" s="803"/>
      <c r="AZ1" s="803"/>
      <c r="BA1" s="803"/>
      <c r="BB1" s="803"/>
      <c r="BC1" s="803"/>
      <c r="BD1" s="803"/>
      <c r="BE1" s="803"/>
      <c r="BF1" s="803"/>
      <c r="BG1" s="803"/>
      <c r="BH1" s="803"/>
      <c r="BI1" s="803"/>
      <c r="BJ1" s="803"/>
      <c r="BK1" s="803"/>
      <c r="BL1" s="803"/>
      <c r="BM1" s="803"/>
      <c r="BN1" s="803"/>
      <c r="BO1" s="803"/>
    </row>
    <row r="2" spans="2:67" ht="17.25" customHeight="1">
      <c r="B2" s="102"/>
      <c r="C2" s="102"/>
      <c r="D2" s="102"/>
      <c r="E2" s="804" t="s">
        <v>1</v>
      </c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 t="s">
        <v>148</v>
      </c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  <c r="AU2" s="804" t="s">
        <v>148</v>
      </c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08" t="s">
        <v>2</v>
      </c>
      <c r="B4" s="808" t="s">
        <v>3</v>
      </c>
      <c r="C4" s="808" t="s">
        <v>4</v>
      </c>
      <c r="D4" s="809" t="s">
        <v>131</v>
      </c>
      <c r="E4" s="805" t="s">
        <v>5</v>
      </c>
      <c r="F4" s="806"/>
      <c r="G4" s="807"/>
      <c r="H4" s="805" t="s">
        <v>6</v>
      </c>
      <c r="I4" s="806"/>
      <c r="J4" s="807"/>
      <c r="K4" s="805" t="s">
        <v>7</v>
      </c>
      <c r="L4" s="806"/>
      <c r="M4" s="807"/>
      <c r="N4" s="805" t="s">
        <v>8</v>
      </c>
      <c r="O4" s="806"/>
      <c r="P4" s="807"/>
      <c r="Q4" s="805" t="s">
        <v>9</v>
      </c>
      <c r="R4" s="806"/>
      <c r="S4" s="807"/>
      <c r="T4" s="805" t="s">
        <v>10</v>
      </c>
      <c r="U4" s="806"/>
      <c r="V4" s="807"/>
      <c r="W4" s="805" t="s">
        <v>132</v>
      </c>
      <c r="X4" s="806"/>
      <c r="Y4" s="807"/>
      <c r="Z4" s="805" t="s">
        <v>5</v>
      </c>
      <c r="AA4" s="806"/>
      <c r="AB4" s="807"/>
      <c r="AC4" s="805" t="s">
        <v>6</v>
      </c>
      <c r="AD4" s="806"/>
      <c r="AE4" s="807"/>
      <c r="AF4" s="805" t="s">
        <v>7</v>
      </c>
      <c r="AG4" s="806"/>
      <c r="AH4" s="807"/>
      <c r="AI4" s="805" t="s">
        <v>8</v>
      </c>
      <c r="AJ4" s="806"/>
      <c r="AK4" s="807"/>
      <c r="AL4" s="805" t="s">
        <v>9</v>
      </c>
      <c r="AM4" s="806"/>
      <c r="AN4" s="807"/>
      <c r="AO4" s="805" t="s">
        <v>10</v>
      </c>
      <c r="AP4" s="806"/>
      <c r="AQ4" s="807"/>
      <c r="AR4" s="805" t="s">
        <v>132</v>
      </c>
      <c r="AS4" s="806"/>
      <c r="AT4" s="807"/>
      <c r="AU4" s="805" t="s">
        <v>5</v>
      </c>
      <c r="AV4" s="806"/>
      <c r="AW4" s="807"/>
      <c r="AX4" s="805" t="s">
        <v>6</v>
      </c>
      <c r="AY4" s="806"/>
      <c r="AZ4" s="807"/>
      <c r="BA4" s="805" t="s">
        <v>7</v>
      </c>
      <c r="BB4" s="806"/>
      <c r="BC4" s="807"/>
      <c r="BD4" s="805" t="s">
        <v>8</v>
      </c>
      <c r="BE4" s="806"/>
      <c r="BF4" s="807"/>
      <c r="BG4" s="805" t="s">
        <v>9</v>
      </c>
      <c r="BH4" s="806"/>
      <c r="BI4" s="807"/>
      <c r="BJ4" s="805" t="s">
        <v>10</v>
      </c>
      <c r="BK4" s="806"/>
      <c r="BL4" s="807"/>
      <c r="BM4" s="805" t="s">
        <v>132</v>
      </c>
      <c r="BN4" s="806"/>
      <c r="BO4" s="807"/>
      <c r="BP4" s="815" t="s">
        <v>146</v>
      </c>
    </row>
    <row r="5" spans="1:68" ht="81.75" customHeight="1">
      <c r="A5" s="808"/>
      <c r="B5" s="808"/>
      <c r="C5" s="808"/>
      <c r="D5" s="810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16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17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8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8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8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8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9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12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13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13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13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13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13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13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13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13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13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13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13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14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20" t="s">
        <v>151</v>
      </c>
      <c r="B108" s="820"/>
      <c r="C108" s="820"/>
      <c r="D108" s="820"/>
      <c r="E108" s="820"/>
      <c r="F108" s="820"/>
      <c r="G108" s="820"/>
      <c r="H108" s="820"/>
      <c r="I108" s="820"/>
      <c r="J108" s="820"/>
      <c r="K108" s="820"/>
      <c r="L108" s="820"/>
      <c r="M108" s="820"/>
      <c r="N108" s="820"/>
      <c r="O108" s="820"/>
      <c r="P108" s="820"/>
      <c r="Q108" s="820"/>
      <c r="R108" s="820"/>
      <c r="S108" s="820"/>
      <c r="T108" s="820"/>
      <c r="U108" s="820"/>
      <c r="V108" s="820"/>
      <c r="W108" s="820"/>
      <c r="X108" s="820"/>
      <c r="Y108" s="820"/>
      <c r="Z108" s="820"/>
      <c r="AA108" s="820"/>
      <c r="AB108" s="820"/>
      <c r="AC108" s="820"/>
      <c r="AD108" s="820"/>
      <c r="AE108" s="820"/>
      <c r="AF108" s="820"/>
      <c r="AG108" s="820"/>
      <c r="AH108" s="820"/>
      <c r="AI108" s="820"/>
      <c r="AJ108" s="820"/>
      <c r="AK108" s="820"/>
      <c r="AL108" s="820"/>
      <c r="AM108" s="820"/>
      <c r="AN108" s="820"/>
      <c r="AO108" s="820"/>
      <c r="AP108" s="820"/>
      <c r="AQ108" s="820"/>
      <c r="AR108" s="820"/>
      <c r="AS108" s="820"/>
      <c r="AT108" s="820"/>
      <c r="AU108" s="820"/>
      <c r="AV108" s="820"/>
      <c r="AW108" s="820"/>
      <c r="AX108" s="820"/>
      <c r="AY108" s="820"/>
      <c r="AZ108" s="820"/>
      <c r="BA108" s="820"/>
      <c r="BB108" s="820"/>
    </row>
    <row r="109" spans="1:54" ht="12.75">
      <c r="A109" s="811"/>
      <c r="B109" s="811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  <c r="AL109" s="811"/>
      <c r="AM109" s="811"/>
      <c r="AN109" s="811"/>
      <c r="AO109" s="811"/>
      <c r="AP109" s="811"/>
      <c r="AQ109" s="811"/>
      <c r="AR109" s="811"/>
      <c r="AS109" s="811"/>
      <c r="AT109" s="811"/>
      <c r="AU109" s="811"/>
      <c r="AV109" s="811"/>
      <c r="AW109" s="811"/>
      <c r="AX109" s="811"/>
      <c r="AY109" s="811"/>
      <c r="AZ109" s="811"/>
      <c r="BA109" s="811"/>
      <c r="BB109" s="811"/>
    </row>
    <row r="110" spans="1:54" ht="12.75">
      <c r="A110" s="811"/>
      <c r="B110" s="811"/>
      <c r="C110" s="811"/>
      <c r="D110" s="811"/>
      <c r="E110" s="811"/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  <c r="AL110" s="811"/>
      <c r="AM110" s="811"/>
      <c r="AN110" s="811"/>
      <c r="AO110" s="811"/>
      <c r="AP110" s="811"/>
      <c r="AQ110" s="811"/>
      <c r="AR110" s="811"/>
      <c r="AS110" s="811"/>
      <c r="AT110" s="811"/>
      <c r="AU110" s="811"/>
      <c r="AV110" s="811"/>
      <c r="AW110" s="811"/>
      <c r="AX110" s="811"/>
      <c r="AY110" s="811"/>
      <c r="AZ110" s="811"/>
      <c r="BA110" s="811"/>
      <c r="BB110" s="811"/>
    </row>
    <row r="111" spans="1:54" ht="12.75">
      <c r="A111" s="811"/>
      <c r="B111" s="811"/>
      <c r="C111" s="811"/>
      <c r="D111" s="811"/>
      <c r="E111" s="811"/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  <c r="AL111" s="811"/>
      <c r="AM111" s="811"/>
      <c r="AN111" s="811"/>
      <c r="AO111" s="811"/>
      <c r="AP111" s="811"/>
      <c r="AQ111" s="811"/>
      <c r="AR111" s="811"/>
      <c r="AS111" s="811"/>
      <c r="AT111" s="811"/>
      <c r="AU111" s="811"/>
      <c r="AV111" s="811"/>
      <c r="AW111" s="811"/>
      <c r="AX111" s="811"/>
      <c r="AY111" s="811"/>
      <c r="AZ111" s="811"/>
      <c r="BA111" s="811"/>
      <c r="BB111" s="811"/>
    </row>
    <row r="112" spans="1:54" ht="12.75">
      <c r="A112" s="811"/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  <c r="AZ112" s="811"/>
      <c r="BA112" s="811"/>
      <c r="BB112" s="811"/>
    </row>
    <row r="113" spans="1:54" ht="12.75">
      <c r="A113" s="811"/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  <c r="AZ113" s="811"/>
      <c r="BA113" s="811"/>
      <c r="BB113" s="811"/>
    </row>
    <row r="114" spans="1:54" ht="12.75">
      <c r="A114" s="811"/>
      <c r="B114" s="811"/>
      <c r="C114" s="811"/>
      <c r="D114" s="811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  <c r="AZ114" s="811"/>
      <c r="BA114" s="811"/>
      <c r="BB114" s="811"/>
    </row>
    <row r="115" spans="1:54" ht="12.75">
      <c r="A115" s="811"/>
      <c r="B115" s="811"/>
      <c r="C115" s="811"/>
      <c r="D115" s="811"/>
      <c r="E115" s="811"/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  <c r="AL115" s="811"/>
      <c r="AM115" s="811"/>
      <c r="AN115" s="811"/>
      <c r="AO115" s="811"/>
      <c r="AP115" s="811"/>
      <c r="AQ115" s="811"/>
      <c r="AR115" s="811"/>
      <c r="AS115" s="811"/>
      <c r="AT115" s="811"/>
      <c r="AU115" s="811"/>
      <c r="AV115" s="811"/>
      <c r="AW115" s="811"/>
      <c r="AX115" s="811"/>
      <c r="AY115" s="811"/>
      <c r="AZ115" s="811"/>
      <c r="BA115" s="811"/>
      <c r="BB115" s="811"/>
    </row>
    <row r="116" spans="1:54" ht="12.75">
      <c r="A116" s="811"/>
      <c r="B116" s="811"/>
      <c r="C116" s="811"/>
      <c r="D116" s="811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  <c r="AL116" s="811"/>
      <c r="AM116" s="811"/>
      <c r="AN116" s="811"/>
      <c r="AO116" s="811"/>
      <c r="AP116" s="811"/>
      <c r="AQ116" s="811"/>
      <c r="AR116" s="811"/>
      <c r="AS116" s="811"/>
      <c r="AT116" s="811"/>
      <c r="AU116" s="811"/>
      <c r="AV116" s="811"/>
      <c r="AW116" s="811"/>
      <c r="AX116" s="811"/>
      <c r="AY116" s="811"/>
      <c r="AZ116" s="811"/>
      <c r="BA116" s="811"/>
      <c r="BB116" s="811"/>
    </row>
    <row r="117" spans="1:54" ht="12.75">
      <c r="A117" s="811"/>
      <c r="B117" s="811"/>
      <c r="C117" s="811"/>
      <c r="D117" s="811"/>
      <c r="E117" s="811"/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  <c r="AL117" s="811"/>
      <c r="AM117" s="811"/>
      <c r="AN117" s="811"/>
      <c r="AO117" s="811"/>
      <c r="AP117" s="811"/>
      <c r="AQ117" s="811"/>
      <c r="AR117" s="811"/>
      <c r="AS117" s="811"/>
      <c r="AT117" s="811"/>
      <c r="AU117" s="811"/>
      <c r="AV117" s="811"/>
      <c r="AW117" s="811"/>
      <c r="AX117" s="811"/>
      <c r="AY117" s="811"/>
      <c r="AZ117" s="811"/>
      <c r="BA117" s="811"/>
      <c r="BB117" s="811"/>
    </row>
    <row r="118" spans="1:54" ht="12.75">
      <c r="A118" s="811"/>
      <c r="B118" s="811"/>
      <c r="C118" s="811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1"/>
      <c r="U118" s="811"/>
      <c r="V118" s="811"/>
      <c r="W118" s="811"/>
      <c r="X118" s="811"/>
      <c r="Y118" s="811"/>
      <c r="Z118" s="811"/>
      <c r="AA118" s="811"/>
      <c r="AB118" s="811"/>
      <c r="AC118" s="811"/>
      <c r="AD118" s="811"/>
      <c r="AE118" s="811"/>
      <c r="AF118" s="811"/>
      <c r="AG118" s="811"/>
      <c r="AH118" s="811"/>
      <c r="AI118" s="811"/>
      <c r="AJ118" s="811"/>
      <c r="AK118" s="811"/>
      <c r="AL118" s="811"/>
      <c r="AM118" s="811"/>
      <c r="AN118" s="811"/>
      <c r="AO118" s="811"/>
      <c r="AP118" s="811"/>
      <c r="AQ118" s="811"/>
      <c r="AR118" s="811"/>
      <c r="AS118" s="811"/>
      <c r="AT118" s="811"/>
      <c r="AU118" s="811"/>
      <c r="AV118" s="811"/>
      <c r="AW118" s="811"/>
      <c r="AX118" s="811"/>
      <c r="AY118" s="811"/>
      <c r="AZ118" s="811"/>
      <c r="BA118" s="811"/>
      <c r="BB118" s="811"/>
    </row>
  </sheetData>
  <sheetProtection/>
  <mergeCells count="45"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Z1:AT1"/>
    <mergeCell ref="Z2:AT2"/>
    <mergeCell ref="Z4:AB4"/>
    <mergeCell ref="AC4:AE4"/>
    <mergeCell ref="AF4:AH4"/>
    <mergeCell ref="AI4:AK4"/>
    <mergeCell ref="AL4:AN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3" t="s">
        <v>0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</row>
    <row r="2" spans="2:25" ht="17.25" customHeight="1">
      <c r="B2" s="102"/>
      <c r="C2" s="102"/>
      <c r="D2" s="102"/>
      <c r="E2" s="804" t="s">
        <v>148</v>
      </c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08" t="s">
        <v>2</v>
      </c>
      <c r="B4" s="808" t="s">
        <v>3</v>
      </c>
      <c r="C4" s="808" t="s">
        <v>4</v>
      </c>
      <c r="D4" s="809" t="s">
        <v>131</v>
      </c>
      <c r="E4" s="805" t="s">
        <v>5</v>
      </c>
      <c r="F4" s="806"/>
      <c r="G4" s="807"/>
      <c r="H4" s="805" t="s">
        <v>6</v>
      </c>
      <c r="I4" s="806"/>
      <c r="J4" s="807"/>
      <c r="K4" s="805" t="s">
        <v>7</v>
      </c>
      <c r="L4" s="806"/>
      <c r="M4" s="807"/>
      <c r="N4" s="805" t="s">
        <v>8</v>
      </c>
      <c r="O4" s="806"/>
      <c r="P4" s="807"/>
      <c r="Q4" s="805" t="s">
        <v>9</v>
      </c>
      <c r="R4" s="806"/>
      <c r="S4" s="807"/>
      <c r="T4" s="805" t="s">
        <v>10</v>
      </c>
      <c r="U4" s="806"/>
      <c r="V4" s="807"/>
      <c r="W4" s="805" t="s">
        <v>132</v>
      </c>
      <c r="X4" s="806"/>
      <c r="Y4" s="807"/>
      <c r="Z4" s="815" t="s">
        <v>146</v>
      </c>
    </row>
    <row r="5" spans="1:26" ht="81.75" customHeight="1">
      <c r="A5" s="808"/>
      <c r="B5" s="808"/>
      <c r="C5" s="808"/>
      <c r="D5" s="810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6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20"/>
      <c r="B104" s="820"/>
      <c r="C104" s="820"/>
      <c r="D104" s="820"/>
      <c r="E104" s="820"/>
      <c r="F104" s="820"/>
      <c r="G104" s="820"/>
      <c r="H104" s="820"/>
      <c r="I104" s="820"/>
      <c r="J104" s="820"/>
      <c r="K104" s="820"/>
      <c r="L104" s="820"/>
    </row>
    <row r="105" spans="1:12" ht="12.75">
      <c r="A105" s="811"/>
      <c r="B105" s="811"/>
      <c r="C105" s="811"/>
      <c r="D105" s="811"/>
      <c r="E105" s="811"/>
      <c r="F105" s="811"/>
      <c r="G105" s="811"/>
      <c r="H105" s="811"/>
      <c r="I105" s="811"/>
      <c r="J105" s="811"/>
      <c r="K105" s="811"/>
      <c r="L105" s="811"/>
    </row>
    <row r="106" spans="1:12" ht="12.75">
      <c r="A106" s="811"/>
      <c r="B106" s="811"/>
      <c r="C106" s="811"/>
      <c r="D106" s="811"/>
      <c r="E106" s="811"/>
      <c r="F106" s="811"/>
      <c r="G106" s="811"/>
      <c r="H106" s="811"/>
      <c r="I106" s="811"/>
      <c r="J106" s="811"/>
      <c r="K106" s="811"/>
      <c r="L106" s="811"/>
    </row>
    <row r="107" spans="1:12" ht="12.75">
      <c r="A107" s="811"/>
      <c r="B107" s="811"/>
      <c r="C107" s="811"/>
      <c r="D107" s="811"/>
      <c r="E107" s="811"/>
      <c r="F107" s="811"/>
      <c r="G107" s="811"/>
      <c r="H107" s="811"/>
      <c r="I107" s="811"/>
      <c r="J107" s="811"/>
      <c r="K107" s="811"/>
      <c r="L107" s="811"/>
    </row>
    <row r="108" spans="1:12" ht="12.75">
      <c r="A108" s="811"/>
      <c r="B108" s="811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</row>
    <row r="109" spans="1:12" ht="12.75">
      <c r="A109" s="811"/>
      <c r="B109" s="811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</row>
    <row r="110" spans="1:12" ht="12.75">
      <c r="A110" s="811"/>
      <c r="B110" s="811"/>
      <c r="C110" s="811"/>
      <c r="D110" s="811"/>
      <c r="E110" s="811"/>
      <c r="F110" s="811"/>
      <c r="G110" s="811"/>
      <c r="H110" s="811"/>
      <c r="I110" s="811"/>
      <c r="J110" s="811"/>
      <c r="K110" s="811"/>
      <c r="L110" s="811"/>
    </row>
    <row r="111" spans="1:12" ht="12.75">
      <c r="A111" s="811"/>
      <c r="B111" s="811"/>
      <c r="C111" s="811"/>
      <c r="D111" s="811"/>
      <c r="E111" s="811"/>
      <c r="F111" s="811"/>
      <c r="G111" s="811"/>
      <c r="H111" s="811"/>
      <c r="I111" s="811"/>
      <c r="J111" s="811"/>
      <c r="K111" s="811"/>
      <c r="L111" s="811"/>
    </row>
    <row r="112" spans="1:12" ht="12.75">
      <c r="A112" s="811"/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</row>
    <row r="113" spans="1:12" ht="12.75">
      <c r="A113" s="811"/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</row>
    <row r="114" spans="1:12" ht="12.75">
      <c r="A114" s="811"/>
      <c r="B114" s="811"/>
      <c r="C114" s="811"/>
      <c r="D114" s="811"/>
      <c r="E114" s="811"/>
      <c r="F114" s="811"/>
      <c r="G114" s="811"/>
      <c r="H114" s="811"/>
      <c r="I114" s="811"/>
      <c r="J114" s="811"/>
      <c r="K114" s="811"/>
      <c r="L114" s="811"/>
    </row>
  </sheetData>
  <sheetProtection/>
  <mergeCells count="25"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  <mergeCell ref="Z4:Z5"/>
    <mergeCell ref="A104:L104"/>
    <mergeCell ref="A105:L105"/>
    <mergeCell ref="E4:G4"/>
    <mergeCell ref="H4:J4"/>
    <mergeCell ref="K4:M4"/>
    <mergeCell ref="N4:P4"/>
    <mergeCell ref="E1:Y1"/>
    <mergeCell ref="E2:Y2"/>
    <mergeCell ref="Q4:S4"/>
    <mergeCell ref="T4:V4"/>
    <mergeCell ref="A4:A5"/>
    <mergeCell ref="B4:B5"/>
    <mergeCell ref="C4:C5"/>
    <mergeCell ref="D4:D5"/>
    <mergeCell ref="W4:Y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3" t="s">
        <v>0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</row>
    <row r="2" spans="2:25" ht="13.5">
      <c r="B2" s="102"/>
      <c r="C2" s="102"/>
      <c r="D2" s="102"/>
      <c r="E2" s="804" t="s">
        <v>148</v>
      </c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08" t="s">
        <v>2</v>
      </c>
      <c r="B4" s="808" t="s">
        <v>3</v>
      </c>
      <c r="C4" s="808" t="s">
        <v>4</v>
      </c>
      <c r="D4" s="809" t="s">
        <v>131</v>
      </c>
      <c r="E4" s="805" t="s">
        <v>168</v>
      </c>
      <c r="F4" s="806"/>
      <c r="G4" s="807"/>
      <c r="H4" s="805" t="s">
        <v>169</v>
      </c>
      <c r="I4" s="806"/>
      <c r="J4" s="807"/>
      <c r="K4" s="805" t="s">
        <v>170</v>
      </c>
      <c r="L4" s="806"/>
      <c r="M4" s="807"/>
      <c r="N4" s="805" t="s">
        <v>40</v>
      </c>
      <c r="O4" s="806"/>
      <c r="P4" s="807"/>
      <c r="Q4" s="805" t="s">
        <v>171</v>
      </c>
      <c r="R4" s="806"/>
      <c r="S4" s="807"/>
      <c r="T4" s="805" t="s">
        <v>172</v>
      </c>
      <c r="U4" s="806"/>
      <c r="V4" s="807"/>
      <c r="W4" s="805" t="s">
        <v>132</v>
      </c>
      <c r="X4" s="806"/>
      <c r="Y4" s="807"/>
      <c r="Z4" s="815" t="s">
        <v>146</v>
      </c>
    </row>
    <row r="5" spans="1:26" ht="38.25">
      <c r="A5" s="808"/>
      <c r="B5" s="808"/>
      <c r="C5" s="808"/>
      <c r="D5" s="810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6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21" t="s">
        <v>162</v>
      </c>
      <c r="B90" s="821"/>
      <c r="C90" s="821"/>
      <c r="D90" s="821"/>
      <c r="E90" s="821"/>
      <c r="F90" s="821" t="s">
        <v>163</v>
      </c>
      <c r="G90" s="821"/>
      <c r="H90" s="821"/>
      <c r="I90" s="821"/>
      <c r="J90" s="821"/>
      <c r="K90" s="821" t="s">
        <v>164</v>
      </c>
      <c r="L90" s="821"/>
      <c r="M90" s="821"/>
      <c r="N90" s="821"/>
      <c r="O90" s="821"/>
      <c r="P90" s="821" t="s">
        <v>165</v>
      </c>
      <c r="Q90" s="821"/>
      <c r="R90" s="821"/>
      <c r="S90" s="821"/>
      <c r="T90" s="821"/>
      <c r="U90" s="821" t="s">
        <v>166</v>
      </c>
      <c r="V90" s="821"/>
      <c r="W90" s="821"/>
      <c r="X90" s="821"/>
      <c r="Y90" s="821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9" t="s">
        <v>0</v>
      </c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</row>
    <row r="2" spans="2:25" ht="13.5">
      <c r="B2" s="543"/>
      <c r="C2" s="543"/>
      <c r="D2" s="543"/>
      <c r="E2" s="830" t="s">
        <v>173</v>
      </c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2" t="s">
        <v>2</v>
      </c>
      <c r="B4" s="822" t="s">
        <v>3</v>
      </c>
      <c r="C4" s="822" t="s">
        <v>4</v>
      </c>
      <c r="D4" s="823" t="s">
        <v>131</v>
      </c>
      <c r="E4" s="825" t="s">
        <v>168</v>
      </c>
      <c r="F4" s="826"/>
      <c r="G4" s="827"/>
      <c r="H4" s="825" t="s">
        <v>169</v>
      </c>
      <c r="I4" s="826"/>
      <c r="J4" s="827"/>
      <c r="K4" s="825" t="s">
        <v>170</v>
      </c>
      <c r="L4" s="826"/>
      <c r="M4" s="827"/>
      <c r="N4" s="825" t="s">
        <v>40</v>
      </c>
      <c r="O4" s="826"/>
      <c r="P4" s="827"/>
      <c r="Q4" s="825" t="s">
        <v>171</v>
      </c>
      <c r="R4" s="826"/>
      <c r="S4" s="827"/>
      <c r="T4" s="825" t="s">
        <v>172</v>
      </c>
      <c r="U4" s="826"/>
      <c r="V4" s="827"/>
      <c r="W4" s="825" t="s">
        <v>132</v>
      </c>
      <c r="X4" s="826"/>
      <c r="Y4" s="827"/>
      <c r="Z4" s="828" t="s">
        <v>146</v>
      </c>
    </row>
    <row r="5" spans="1:26" ht="38.25">
      <c r="A5" s="822"/>
      <c r="B5" s="822"/>
      <c r="C5" s="822"/>
      <c r="D5" s="824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4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0" zoomScaleNormal="80" zoomScalePageLayoutView="0" workbookViewId="0" topLeftCell="A1">
      <pane xSplit="3" ySplit="6" topLeftCell="H8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50" sqref="O50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9" t="s">
        <v>0</v>
      </c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</row>
    <row r="2" spans="2:25" ht="13.5">
      <c r="B2" s="543"/>
      <c r="C2" s="543"/>
      <c r="D2" s="543"/>
      <c r="E2" s="830" t="s">
        <v>187</v>
      </c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2" t="s">
        <v>2</v>
      </c>
      <c r="B4" s="822" t="s">
        <v>3</v>
      </c>
      <c r="C4" s="822" t="s">
        <v>4</v>
      </c>
      <c r="D4" s="823" t="s">
        <v>186</v>
      </c>
      <c r="E4" s="825" t="s">
        <v>168</v>
      </c>
      <c r="F4" s="826"/>
      <c r="G4" s="827"/>
      <c r="H4" s="825" t="s">
        <v>169</v>
      </c>
      <c r="I4" s="826"/>
      <c r="J4" s="827"/>
      <c r="K4" s="825" t="s">
        <v>170</v>
      </c>
      <c r="L4" s="826"/>
      <c r="M4" s="827"/>
      <c r="N4" s="825" t="s">
        <v>40</v>
      </c>
      <c r="O4" s="826"/>
      <c r="P4" s="827"/>
      <c r="Q4" s="825" t="s">
        <v>171</v>
      </c>
      <c r="R4" s="826"/>
      <c r="S4" s="827"/>
      <c r="T4" s="825" t="s">
        <v>172</v>
      </c>
      <c r="U4" s="826"/>
      <c r="V4" s="827"/>
      <c r="W4" s="825" t="s">
        <v>132</v>
      </c>
      <c r="X4" s="826"/>
      <c r="Y4" s="827"/>
      <c r="Z4" s="828" t="s">
        <v>146</v>
      </c>
    </row>
    <row r="5" spans="1:26" ht="66" customHeight="1">
      <c r="A5" s="822"/>
      <c r="B5" s="822"/>
      <c r="C5" s="822"/>
      <c r="D5" s="824"/>
      <c r="E5" s="548" t="s">
        <v>187</v>
      </c>
      <c r="F5" s="548" t="s">
        <v>188</v>
      </c>
      <c r="G5" s="548" t="s">
        <v>189</v>
      </c>
      <c r="H5" s="548" t="s">
        <v>187</v>
      </c>
      <c r="I5" s="548" t="s">
        <v>188</v>
      </c>
      <c r="J5" s="548" t="s">
        <v>189</v>
      </c>
      <c r="K5" s="548" t="s">
        <v>187</v>
      </c>
      <c r="L5" s="548" t="s">
        <v>188</v>
      </c>
      <c r="M5" s="548" t="s">
        <v>189</v>
      </c>
      <c r="N5" s="548" t="s">
        <v>187</v>
      </c>
      <c r="O5" s="548" t="s">
        <v>188</v>
      </c>
      <c r="P5" s="548" t="s">
        <v>189</v>
      </c>
      <c r="Q5" s="548" t="s">
        <v>187</v>
      </c>
      <c r="R5" s="548" t="s">
        <v>188</v>
      </c>
      <c r="S5" s="548" t="s">
        <v>189</v>
      </c>
      <c r="T5" s="548" t="s">
        <v>187</v>
      </c>
      <c r="U5" s="548" t="s">
        <v>188</v>
      </c>
      <c r="V5" s="548" t="s">
        <v>189</v>
      </c>
      <c r="W5" s="548" t="s">
        <v>187</v>
      </c>
      <c r="X5" s="548" t="s">
        <v>188</v>
      </c>
      <c r="Y5" s="548" t="s">
        <v>189</v>
      </c>
      <c r="Z5" s="824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7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77"/>
      <c r="E28" s="31"/>
      <c r="F28" s="32"/>
      <c r="G28" s="777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78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"/>
      <c r="F29" s="2">
        <v>1.1785</v>
      </c>
      <c r="G29" s="2">
        <v>1.1785</v>
      </c>
      <c r="H29" s="48"/>
      <c r="I29" s="6">
        <v>0</v>
      </c>
      <c r="J29" s="6">
        <v>0</v>
      </c>
      <c r="K29" s="28"/>
      <c r="L29" s="2"/>
      <c r="M29" s="2">
        <v>0.141394</v>
      </c>
      <c r="N29" s="2">
        <v>0.014516</v>
      </c>
      <c r="O29" s="787">
        <v>2.83939</v>
      </c>
      <c r="P29" s="786">
        <v>2.83939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79">
        <f t="shared" si="0"/>
        <v>0.014516</v>
      </c>
      <c r="X29" s="779">
        <f t="shared" si="0"/>
        <v>4.0178899999999995</v>
      </c>
      <c r="Y29" s="779">
        <f>V29+S29+P29+M29+J29+G29</f>
        <v>4.1592839999999995</v>
      </c>
      <c r="Z29" s="780"/>
    </row>
    <row r="30" spans="1:26" s="29" customFormat="1" ht="12.75">
      <c r="A30" s="45" t="s">
        <v>54</v>
      </c>
      <c r="B30" s="28" t="s">
        <v>49</v>
      </c>
      <c r="C30" s="27" t="s">
        <v>48</v>
      </c>
      <c r="D30" s="2">
        <v>1.852226</v>
      </c>
      <c r="E30" s="2"/>
      <c r="F30" s="2">
        <v>1.1785</v>
      </c>
      <c r="G30" s="2">
        <v>1.1785</v>
      </c>
      <c r="H30" s="48"/>
      <c r="I30" s="6">
        <v>0</v>
      </c>
      <c r="J30" s="6">
        <v>0</v>
      </c>
      <c r="K30" s="28"/>
      <c r="L30" s="2"/>
      <c r="M30" s="2">
        <v>0.141394</v>
      </c>
      <c r="N30" s="2">
        <v>0.014516</v>
      </c>
      <c r="O30" s="2">
        <v>2.83939</v>
      </c>
      <c r="P30" s="786">
        <v>2.83939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1">
        <f t="shared" si="0"/>
        <v>0.014516</v>
      </c>
      <c r="X30" s="781">
        <f>U30+R30+O30+L30+I30+F30</f>
        <v>4.0178899999999995</v>
      </c>
      <c r="Y30" s="781">
        <f>V30+S30+P30+M30+J30+G30</f>
        <v>4.1592839999999995</v>
      </c>
      <c r="Z30" s="793"/>
    </row>
    <row r="31" spans="1:26" s="29" customFormat="1" ht="12.75">
      <c r="A31" s="45" t="s">
        <v>54</v>
      </c>
      <c r="B31" s="28" t="s">
        <v>50</v>
      </c>
      <c r="C31" s="27" t="s">
        <v>48</v>
      </c>
      <c r="D31" s="2">
        <v>0.3047740000000001</v>
      </c>
      <c r="E31" s="2"/>
      <c r="F31" s="785">
        <v>0</v>
      </c>
      <c r="G31" s="785">
        <v>0</v>
      </c>
      <c r="H31" s="48"/>
      <c r="I31" s="6">
        <v>0</v>
      </c>
      <c r="J31" s="6">
        <v>0</v>
      </c>
      <c r="K31" s="782"/>
      <c r="L31" s="2">
        <f>L29-L30</f>
        <v>0</v>
      </c>
      <c r="M31" s="2">
        <f>M29-M30</f>
        <v>0</v>
      </c>
      <c r="N31" s="2">
        <f>N29-N30</f>
        <v>0</v>
      </c>
      <c r="O31" s="2">
        <f>O29-O30</f>
        <v>0</v>
      </c>
      <c r="P31" s="787">
        <f>P29-P30</f>
        <v>0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1">
        <f t="shared" si="0"/>
        <v>0</v>
      </c>
      <c r="X31" s="781">
        <f t="shared" si="0"/>
        <v>0</v>
      </c>
      <c r="Y31" s="781">
        <f>V31+S31+P31+M31+J31+G31</f>
        <v>0</v>
      </c>
      <c r="Z31" s="792"/>
    </row>
    <row r="32" spans="1:26" s="118" customFormat="1" ht="13.5">
      <c r="A32" s="115" t="s">
        <v>51</v>
      </c>
      <c r="B32" s="142" t="s">
        <v>52</v>
      </c>
      <c r="C32" s="115"/>
      <c r="D32" s="757"/>
      <c r="E32" s="115"/>
      <c r="F32" s="116"/>
      <c r="G32" s="757"/>
      <c r="H32" s="50"/>
      <c r="I32" s="755"/>
      <c r="J32" s="755"/>
      <c r="K32" s="44"/>
      <c r="L32" s="755"/>
      <c r="M32" s="755"/>
      <c r="N32" s="44"/>
      <c r="O32" s="755"/>
      <c r="P32" s="755"/>
      <c r="Q32" s="44"/>
      <c r="R32" s="755"/>
      <c r="S32" s="755"/>
      <c r="T32" s="44"/>
      <c r="U32" s="755"/>
      <c r="V32" s="755"/>
      <c r="W32" s="779">
        <f t="shared" si="0"/>
        <v>0</v>
      </c>
      <c r="X32" s="779">
        <f t="shared" si="0"/>
        <v>0</v>
      </c>
      <c r="Y32" s="779">
        <f t="shared" si="0"/>
        <v>0</v>
      </c>
      <c r="Z32" s="784"/>
    </row>
    <row r="33" spans="1:26" s="29" customFormat="1" ht="12.7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86"/>
      <c r="M33" s="6"/>
      <c r="N33" s="28"/>
      <c r="O33" s="786"/>
      <c r="P33" s="6"/>
      <c r="Q33" s="28"/>
      <c r="R33" s="6"/>
      <c r="S33" s="6"/>
      <c r="T33" s="28"/>
      <c r="U33" s="786"/>
      <c r="V33" s="6"/>
      <c r="W33" s="781">
        <f t="shared" si="0"/>
        <v>0</v>
      </c>
      <c r="X33" s="781"/>
      <c r="Y33" s="783">
        <f t="shared" si="0"/>
        <v>0</v>
      </c>
      <c r="Z33" s="780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282.178</v>
      </c>
      <c r="E34" s="785">
        <v>81.808</v>
      </c>
      <c r="F34" s="785">
        <v>203.07916154</v>
      </c>
      <c r="G34" s="2">
        <v>1952.841284</v>
      </c>
      <c r="H34" s="48"/>
      <c r="I34" s="6">
        <v>0</v>
      </c>
      <c r="J34" s="6">
        <v>0</v>
      </c>
      <c r="K34" s="786"/>
      <c r="L34" s="786"/>
      <c r="M34" s="786">
        <v>19.603113999999998</v>
      </c>
      <c r="N34" s="786">
        <v>24.789400999999998</v>
      </c>
      <c r="O34" s="786">
        <v>28.281990999999998</v>
      </c>
      <c r="P34" s="786">
        <v>128.880209</v>
      </c>
      <c r="Q34" s="28"/>
      <c r="R34" s="6">
        <v>0</v>
      </c>
      <c r="S34" s="6">
        <v>0</v>
      </c>
      <c r="T34" s="787">
        <v>10.794</v>
      </c>
      <c r="U34" s="786">
        <v>11.3</v>
      </c>
      <c r="V34" s="786">
        <v>32.742635</v>
      </c>
      <c r="W34" s="781">
        <f>T34+Q34+N34+K34+H34+E34</f>
        <v>117.391401</v>
      </c>
      <c r="X34" s="781">
        <f>W34</f>
        <v>117.391401</v>
      </c>
      <c r="Y34" s="781">
        <f>V34+S34+P34+M34+J34+G34</f>
        <v>2134.067242</v>
      </c>
      <c r="Z34" s="800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168.703464</v>
      </c>
      <c r="E35" s="785">
        <v>14.284</v>
      </c>
      <c r="F35" s="785">
        <v>135.555471</v>
      </c>
      <c r="G35" s="2">
        <v>1885.3175934600001</v>
      </c>
      <c r="H35" s="48"/>
      <c r="I35" s="6">
        <v>0</v>
      </c>
      <c r="J35" s="6">
        <v>0</v>
      </c>
      <c r="K35" s="786"/>
      <c r="L35" s="786"/>
      <c r="M35" s="786">
        <v>19.603113999999998</v>
      </c>
      <c r="N35" s="786"/>
      <c r="O35" s="786">
        <v>3.49259</v>
      </c>
      <c r="P35" s="786">
        <v>104.09047699999999</v>
      </c>
      <c r="Q35" s="28"/>
      <c r="R35" s="6">
        <v>0</v>
      </c>
      <c r="S35" s="6">
        <v>0</v>
      </c>
      <c r="T35" s="787">
        <v>0.018</v>
      </c>
      <c r="U35" s="787">
        <v>0.524</v>
      </c>
      <c r="V35" s="786">
        <v>21.966635</v>
      </c>
      <c r="W35" s="781">
        <f>E35+H35+K35+N35+Q35+T35</f>
        <v>14.302000000000001</v>
      </c>
      <c r="X35" s="781">
        <f>U35+R35+O35+L35+I35+F35</f>
        <v>139.57206100000002</v>
      </c>
      <c r="Y35" s="781">
        <f t="shared" si="0"/>
        <v>2030.97781946</v>
      </c>
      <c r="Z35" s="780"/>
    </row>
    <row r="36" spans="1:26" s="201" customFormat="1" ht="25.5">
      <c r="A36" s="788" t="s">
        <v>54</v>
      </c>
      <c r="B36" s="196" t="s">
        <v>55</v>
      </c>
      <c r="C36" s="195" t="s">
        <v>48</v>
      </c>
      <c r="D36" s="789">
        <v>98.96</v>
      </c>
      <c r="E36" s="785">
        <v>90.776</v>
      </c>
      <c r="F36" s="785">
        <v>90.776</v>
      </c>
      <c r="G36" s="2">
        <v>319.525</v>
      </c>
      <c r="H36" s="198"/>
      <c r="I36" s="759">
        <v>0</v>
      </c>
      <c r="J36" s="759">
        <v>0</v>
      </c>
      <c r="K36" s="199"/>
      <c r="L36" s="759">
        <v>0</v>
      </c>
      <c r="M36" s="759">
        <v>0</v>
      </c>
      <c r="N36" s="199"/>
      <c r="O36" s="760"/>
      <c r="P36" s="786">
        <v>15.21</v>
      </c>
      <c r="Q36" s="199"/>
      <c r="R36" s="759">
        <v>0</v>
      </c>
      <c r="S36" s="759">
        <v>0</v>
      </c>
      <c r="T36" s="199"/>
      <c r="U36" s="759">
        <v>0</v>
      </c>
      <c r="V36" s="759">
        <v>0</v>
      </c>
      <c r="W36" s="781">
        <f>T36+Q36+N36+K36+H36+E36</f>
        <v>90.776</v>
      </c>
      <c r="X36" s="781">
        <f>U36+R36+O36+L36+I36+F36</f>
        <v>90.776</v>
      </c>
      <c r="Y36" s="781">
        <f>V36+S36+P36+M36+J36+G36</f>
        <v>334.73499999999996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2">
        <f>D34-D35</f>
        <v>113.474536</v>
      </c>
      <c r="E37" s="781">
        <f>E33+E34-E35</f>
        <v>67.524</v>
      </c>
      <c r="F37" s="781">
        <f>F33+F34-F35</f>
        <v>67.52369053999999</v>
      </c>
      <c r="G37" s="781">
        <f>G33+G34-G35</f>
        <v>67.52369053999996</v>
      </c>
      <c r="H37" s="790"/>
      <c r="I37" s="790">
        <v>0</v>
      </c>
      <c r="J37" s="790">
        <v>0</v>
      </c>
      <c r="K37" s="790">
        <f>K34-K35</f>
        <v>0</v>
      </c>
      <c r="L37" s="790">
        <f>L33+L34-L35</f>
        <v>0</v>
      </c>
      <c r="M37" s="790">
        <f>M33+M34-M35</f>
        <v>0</v>
      </c>
      <c r="N37" s="799">
        <f>N34-N35</f>
        <v>24.789400999999998</v>
      </c>
      <c r="O37" s="799">
        <f>O34-O35</f>
        <v>24.789400999999998</v>
      </c>
      <c r="P37" s="799">
        <f>P34-P35</f>
        <v>24.789732000000015</v>
      </c>
      <c r="Q37" s="790"/>
      <c r="R37" s="790">
        <v>0</v>
      </c>
      <c r="S37" s="790">
        <v>0</v>
      </c>
      <c r="T37" s="790">
        <f>T33+T34-T35</f>
        <v>10.776</v>
      </c>
      <c r="U37" s="790">
        <f>U33+U34-U35</f>
        <v>10.776</v>
      </c>
      <c r="V37" s="790">
        <f>V34-V35</f>
        <v>10.776</v>
      </c>
      <c r="W37" s="781">
        <f>W34-W35</f>
        <v>103.089401</v>
      </c>
      <c r="X37" s="781">
        <f>W37</f>
        <v>103.089401</v>
      </c>
      <c r="Y37" s="781">
        <f>Y34-Y35</f>
        <v>103.08942253999999</v>
      </c>
      <c r="Z37" s="791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v>112</v>
      </c>
      <c r="E39" s="742"/>
      <c r="F39" s="749">
        <f aca="true" t="shared" si="1" ref="F39:G41">F43+F47+F54</f>
        <v>0</v>
      </c>
      <c r="G39" s="749">
        <f>G43+G47+G54</f>
        <v>70</v>
      </c>
      <c r="H39" s="749"/>
      <c r="I39" s="749">
        <f aca="true" t="shared" si="2" ref="I39:X39">I43+I47+I54</f>
        <v>0</v>
      </c>
      <c r="J39" s="749">
        <f>J43+J47+J54</f>
        <v>37</v>
      </c>
      <c r="K39" s="749"/>
      <c r="L39" s="749"/>
      <c r="M39" s="749">
        <f t="shared" si="2"/>
        <v>2</v>
      </c>
      <c r="N39" s="749"/>
      <c r="O39" s="749"/>
      <c r="P39" s="749">
        <f t="shared" si="2"/>
        <v>3</v>
      </c>
      <c r="Q39" s="749">
        <f t="shared" si="2"/>
        <v>0</v>
      </c>
      <c r="R39" s="749">
        <f t="shared" si="2"/>
        <v>0</v>
      </c>
      <c r="S39" s="749">
        <f t="shared" si="2"/>
        <v>1</v>
      </c>
      <c r="T39" s="749">
        <f t="shared" si="2"/>
        <v>0</v>
      </c>
      <c r="U39" s="749">
        <f t="shared" si="2"/>
        <v>0</v>
      </c>
      <c r="V39" s="749">
        <f t="shared" si="2"/>
        <v>7</v>
      </c>
      <c r="W39" s="749">
        <f t="shared" si="2"/>
        <v>0</v>
      </c>
      <c r="X39" s="749">
        <f t="shared" si="2"/>
        <v>0</v>
      </c>
      <c r="Y39" s="749">
        <f>Y43+Y47+Y54</f>
        <v>120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v>3569.321736</v>
      </c>
      <c r="E40" s="751"/>
      <c r="F40" s="750">
        <f t="shared" si="1"/>
        <v>0</v>
      </c>
      <c r="G40" s="750">
        <f>G44+G48+G55</f>
        <v>1454.5815440000001</v>
      </c>
      <c r="H40" s="752"/>
      <c r="I40" s="752">
        <f aca="true" t="shared" si="3" ref="I40:Y40">I44+I48+I55</f>
        <v>0</v>
      </c>
      <c r="J40" s="750">
        <f t="shared" si="3"/>
        <v>631.849551</v>
      </c>
      <c r="K40" s="750"/>
      <c r="L40" s="750"/>
      <c r="M40" s="750">
        <f t="shared" si="3"/>
        <v>160</v>
      </c>
      <c r="N40" s="750"/>
      <c r="O40" s="750"/>
      <c r="P40" s="750">
        <f t="shared" si="3"/>
        <v>680</v>
      </c>
      <c r="Q40" s="750">
        <f t="shared" si="3"/>
        <v>0</v>
      </c>
      <c r="R40" s="750">
        <f t="shared" si="3"/>
        <v>0</v>
      </c>
      <c r="S40" s="750">
        <f t="shared" si="3"/>
        <v>1306.031</v>
      </c>
      <c r="T40" s="750">
        <f t="shared" si="3"/>
        <v>0</v>
      </c>
      <c r="U40" s="750">
        <f t="shared" si="3"/>
        <v>0</v>
      </c>
      <c r="V40" s="750">
        <f t="shared" si="3"/>
        <v>180.495498</v>
      </c>
      <c r="W40" s="752">
        <f t="shared" si="3"/>
        <v>0</v>
      </c>
      <c r="X40" s="750">
        <f t="shared" si="3"/>
        <v>0</v>
      </c>
      <c r="Y40" s="750">
        <f t="shared" si="3"/>
        <v>4412.957593</v>
      </c>
      <c r="Z40" s="753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v>1605.3602500000002</v>
      </c>
      <c r="E41" s="751"/>
      <c r="F41" s="750">
        <f t="shared" si="1"/>
        <v>0</v>
      </c>
      <c r="G41" s="750">
        <f t="shared" si="1"/>
        <v>581.39525</v>
      </c>
      <c r="H41" s="752">
        <f>H45+H49+H56</f>
        <v>0</v>
      </c>
      <c r="I41" s="752">
        <f>I45+I49+I56</f>
        <v>0</v>
      </c>
      <c r="J41" s="750">
        <f>J45+J49+J56</f>
        <v>383.15700000000004</v>
      </c>
      <c r="K41" s="750"/>
      <c r="L41" s="750"/>
      <c r="M41" s="750">
        <f aca="true" t="shared" si="4" ref="M41:Y41">M45+M49+M56</f>
        <v>0</v>
      </c>
      <c r="N41" s="750"/>
      <c r="O41" s="750"/>
      <c r="P41" s="750">
        <f t="shared" si="4"/>
        <v>0</v>
      </c>
      <c r="Q41" s="750">
        <f t="shared" si="4"/>
        <v>0</v>
      </c>
      <c r="R41" s="750">
        <f t="shared" si="4"/>
        <v>0</v>
      </c>
      <c r="S41" s="750">
        <f t="shared" si="4"/>
        <v>632.808</v>
      </c>
      <c r="T41" s="750">
        <f t="shared" si="4"/>
        <v>0</v>
      </c>
      <c r="U41" s="750">
        <f t="shared" si="4"/>
        <v>0</v>
      </c>
      <c r="V41" s="750">
        <f t="shared" si="4"/>
        <v>8</v>
      </c>
      <c r="W41" s="750">
        <f t="shared" si="4"/>
        <v>0</v>
      </c>
      <c r="X41" s="750">
        <f t="shared" si="4"/>
        <v>0</v>
      </c>
      <c r="Y41" s="750">
        <f t="shared" si="4"/>
        <v>1605.3602500000002</v>
      </c>
      <c r="Z41" s="753"/>
    </row>
    <row r="42" spans="1:26" s="157" customFormat="1" ht="13.5">
      <c r="A42" s="45" t="s">
        <v>54</v>
      </c>
      <c r="B42" s="51" t="s">
        <v>183</v>
      </c>
      <c r="C42" s="53" t="s">
        <v>15</v>
      </c>
      <c r="D42" s="750">
        <v>3683.43075</v>
      </c>
      <c r="E42" s="751"/>
      <c r="F42" s="750"/>
      <c r="G42" s="750">
        <f>G46+G53+G57</f>
        <v>1484.81965</v>
      </c>
      <c r="H42" s="750"/>
      <c r="I42" s="750"/>
      <c r="J42" s="750">
        <f>J46+J53+J57</f>
        <v>491.0875</v>
      </c>
      <c r="K42" s="750"/>
      <c r="L42" s="750"/>
      <c r="M42" s="750">
        <f>M46+M50+M57</f>
        <v>99.924</v>
      </c>
      <c r="N42" s="750"/>
      <c r="O42" s="750"/>
      <c r="P42" s="750">
        <f>P46+P50+P57</f>
        <v>441.924</v>
      </c>
      <c r="Q42" s="750"/>
      <c r="R42" s="750"/>
      <c r="S42" s="750">
        <f>S46+S53+S57</f>
        <v>1577.6</v>
      </c>
      <c r="T42" s="750"/>
      <c r="U42" s="750"/>
      <c r="V42" s="750">
        <f>V46+V53+V57</f>
        <v>135.19899999999998</v>
      </c>
      <c r="W42" s="750">
        <f>W46+W53+W57</f>
        <v>0</v>
      </c>
      <c r="X42" s="750">
        <f>X46+X53+X57</f>
        <v>0</v>
      </c>
      <c r="Y42" s="750">
        <f>Y46+Y53+Y57</f>
        <v>4230.55415</v>
      </c>
      <c r="Z42" s="753"/>
    </row>
    <row r="43" spans="1:26" s="118" customFormat="1" ht="25.5">
      <c r="A43" s="754">
        <v>2</v>
      </c>
      <c r="B43" s="142" t="s">
        <v>185</v>
      </c>
      <c r="C43" s="115" t="s">
        <v>61</v>
      </c>
      <c r="D43" s="116">
        <v>48</v>
      </c>
      <c r="E43" s="50"/>
      <c r="F43" s="50"/>
      <c r="G43" s="50">
        <v>23</v>
      </c>
      <c r="H43" s="117"/>
      <c r="I43" s="50"/>
      <c r="J43" s="50">
        <v>7</v>
      </c>
      <c r="K43" s="44"/>
      <c r="L43" s="755"/>
      <c r="M43" s="755">
        <v>2</v>
      </c>
      <c r="N43" s="44"/>
      <c r="O43" s="755"/>
      <c r="P43" s="755">
        <v>3</v>
      </c>
      <c r="Q43" s="44"/>
      <c r="R43" s="755">
        <v>0</v>
      </c>
      <c r="S43" s="755">
        <v>1</v>
      </c>
      <c r="T43" s="44"/>
      <c r="U43" s="755"/>
      <c r="V43" s="755">
        <v>5</v>
      </c>
      <c r="W43" s="756">
        <f t="shared" si="0"/>
        <v>0</v>
      </c>
      <c r="X43" s="756">
        <f t="shared" si="0"/>
        <v>0</v>
      </c>
      <c r="Y43" s="756">
        <f t="shared" si="0"/>
        <v>41</v>
      </c>
      <c r="Z43" s="757"/>
    </row>
    <row r="44" spans="1:26" s="157" customFormat="1" ht="12.75">
      <c r="A44" s="45" t="s">
        <v>54</v>
      </c>
      <c r="B44" s="51" t="s">
        <v>73</v>
      </c>
      <c r="C44" s="53" t="s">
        <v>48</v>
      </c>
      <c r="D44" s="758">
        <v>2258.362736</v>
      </c>
      <c r="E44" s="159"/>
      <c r="F44" s="158"/>
      <c r="G44" s="158">
        <v>496.730266</v>
      </c>
      <c r="H44" s="159"/>
      <c r="I44" s="159"/>
      <c r="J44" s="158">
        <v>69.32</v>
      </c>
      <c r="K44" s="764"/>
      <c r="L44" s="764"/>
      <c r="M44" s="764">
        <v>160</v>
      </c>
      <c r="N44" s="764"/>
      <c r="O44" s="764"/>
      <c r="P44" s="764">
        <v>680</v>
      </c>
      <c r="Q44" s="51"/>
      <c r="R44" s="759">
        <v>0</v>
      </c>
      <c r="S44" s="760">
        <v>1306.031</v>
      </c>
      <c r="T44" s="764"/>
      <c r="U44" s="760"/>
      <c r="V44" s="760">
        <v>152.705498</v>
      </c>
      <c r="W44" s="519">
        <f t="shared" si="0"/>
        <v>0</v>
      </c>
      <c r="X44" s="751">
        <f t="shared" si="0"/>
        <v>0</v>
      </c>
      <c r="Y44" s="751">
        <f t="shared" si="0"/>
        <v>2864.7867640000004</v>
      </c>
      <c r="Z44" s="758"/>
    </row>
    <row r="45" spans="1:26" s="157" customFormat="1" ht="12.75">
      <c r="A45" s="45" t="s">
        <v>54</v>
      </c>
      <c r="B45" s="51" t="s">
        <v>74</v>
      </c>
      <c r="C45" s="53" t="s">
        <v>48</v>
      </c>
      <c r="D45" s="762">
        <v>721.039</v>
      </c>
      <c r="E45" s="159"/>
      <c r="F45" s="763"/>
      <c r="G45" s="158">
        <v>72.571</v>
      </c>
      <c r="H45" s="159"/>
      <c r="I45" s="759"/>
      <c r="J45" s="760">
        <v>15.66</v>
      </c>
      <c r="K45" s="51"/>
      <c r="L45" s="759"/>
      <c r="M45" s="759"/>
      <c r="N45" s="51"/>
      <c r="O45" s="759"/>
      <c r="P45" s="759"/>
      <c r="Q45" s="51"/>
      <c r="R45" s="760">
        <v>0</v>
      </c>
      <c r="S45" s="760">
        <v>632.808</v>
      </c>
      <c r="T45" s="51"/>
      <c r="U45" s="759"/>
      <c r="V45" s="759"/>
      <c r="W45" s="519">
        <f aca="true" t="shared" si="5" ref="W45:Y46">T45+Q45+N45+K45+H45+E45</f>
        <v>0</v>
      </c>
      <c r="X45" s="751">
        <f t="shared" si="5"/>
        <v>0</v>
      </c>
      <c r="Y45" s="751">
        <f t="shared" si="5"/>
        <v>721.039</v>
      </c>
      <c r="Z45" s="758"/>
    </row>
    <row r="46" spans="1:26" s="157" customFormat="1" ht="12.75">
      <c r="A46" s="45" t="s">
        <v>54</v>
      </c>
      <c r="B46" s="51" t="s">
        <v>183</v>
      </c>
      <c r="C46" s="53" t="s">
        <v>15</v>
      </c>
      <c r="D46" s="762">
        <v>2298.51485</v>
      </c>
      <c r="E46" s="159"/>
      <c r="F46" s="763"/>
      <c r="G46" s="158">
        <v>421.7068</v>
      </c>
      <c r="H46" s="159"/>
      <c r="I46" s="759"/>
      <c r="J46" s="760">
        <v>27.9115</v>
      </c>
      <c r="K46" s="51"/>
      <c r="L46" s="51"/>
      <c r="M46" s="51">
        <v>99.924</v>
      </c>
      <c r="N46" s="51"/>
      <c r="O46" s="51"/>
      <c r="P46" s="51">
        <v>441.924</v>
      </c>
      <c r="Q46" s="51"/>
      <c r="R46" s="760"/>
      <c r="S46" s="760">
        <v>1577.6</v>
      </c>
      <c r="T46" s="51"/>
      <c r="U46" s="759"/>
      <c r="V46" s="760">
        <v>106.195</v>
      </c>
      <c r="W46" s="519">
        <f t="shared" si="5"/>
        <v>0</v>
      </c>
      <c r="X46" s="751">
        <f t="shared" si="5"/>
        <v>0</v>
      </c>
      <c r="Y46" s="751">
        <f t="shared" si="5"/>
        <v>2675.2613</v>
      </c>
      <c r="Z46" s="758"/>
    </row>
    <row r="47" spans="1:26" s="118" customFormat="1" ht="12.75">
      <c r="A47" s="115">
        <v>3</v>
      </c>
      <c r="B47" s="44" t="s">
        <v>75</v>
      </c>
      <c r="C47" s="115" t="s">
        <v>61</v>
      </c>
      <c r="D47" s="116">
        <v>46</v>
      </c>
      <c r="E47" s="50"/>
      <c r="F47" s="50"/>
      <c r="G47" s="50">
        <v>35</v>
      </c>
      <c r="H47" s="44"/>
      <c r="I47" s="50"/>
      <c r="J47" s="116">
        <v>24</v>
      </c>
      <c r="K47" s="44"/>
      <c r="L47" s="755"/>
      <c r="M47" s="755"/>
      <c r="N47" s="44"/>
      <c r="O47" s="755"/>
      <c r="P47" s="755"/>
      <c r="Q47" s="44"/>
      <c r="R47" s="755"/>
      <c r="S47" s="755"/>
      <c r="T47" s="44"/>
      <c r="U47" s="755"/>
      <c r="V47" s="755">
        <v>2</v>
      </c>
      <c r="W47" s="756">
        <f t="shared" si="0"/>
        <v>0</v>
      </c>
      <c r="X47" s="756">
        <f t="shared" si="0"/>
        <v>0</v>
      </c>
      <c r="Y47" s="756">
        <f t="shared" si="0"/>
        <v>61</v>
      </c>
      <c r="Z47" s="757"/>
    </row>
    <row r="48" spans="1:26" s="157" customFormat="1" ht="12.75">
      <c r="A48" s="45" t="s">
        <v>54</v>
      </c>
      <c r="B48" s="51" t="s">
        <v>73</v>
      </c>
      <c r="C48" s="53" t="s">
        <v>48</v>
      </c>
      <c r="D48" s="758">
        <v>1016.986</v>
      </c>
      <c r="E48" s="159"/>
      <c r="F48" s="158"/>
      <c r="G48" s="158">
        <v>794.414974</v>
      </c>
      <c r="H48" s="764"/>
      <c r="I48" s="158"/>
      <c r="J48" s="764">
        <v>431.992551</v>
      </c>
      <c r="K48" s="51"/>
      <c r="L48" s="759"/>
      <c r="M48" s="759"/>
      <c r="N48" s="51"/>
      <c r="O48" s="759"/>
      <c r="P48" s="759"/>
      <c r="Q48" s="51"/>
      <c r="R48" s="759"/>
      <c r="S48" s="759"/>
      <c r="T48" s="51"/>
      <c r="U48" s="759"/>
      <c r="V48" s="760">
        <v>27.79</v>
      </c>
      <c r="W48" s="519">
        <f t="shared" si="0"/>
        <v>0</v>
      </c>
      <c r="X48" s="751">
        <f t="shared" si="0"/>
        <v>0</v>
      </c>
      <c r="Y48" s="751">
        <f t="shared" si="0"/>
        <v>1254.197525</v>
      </c>
      <c r="Z48" s="758"/>
    </row>
    <row r="49" spans="1:26" s="157" customFormat="1" ht="12.75">
      <c r="A49" s="45" t="s">
        <v>54</v>
      </c>
      <c r="B49" s="51" t="s">
        <v>74</v>
      </c>
      <c r="C49" s="53" t="s">
        <v>48</v>
      </c>
      <c r="D49" s="795">
        <v>717.7592500000001</v>
      </c>
      <c r="E49" s="159"/>
      <c r="F49" s="158"/>
      <c r="G49" s="158">
        <v>409.26225</v>
      </c>
      <c r="H49" s="764"/>
      <c r="I49" s="158"/>
      <c r="J49" s="764">
        <v>300.497</v>
      </c>
      <c r="K49" s="51"/>
      <c r="L49" s="759"/>
      <c r="M49" s="759"/>
      <c r="N49" s="51"/>
      <c r="O49" s="759"/>
      <c r="P49" s="759"/>
      <c r="Q49" s="51"/>
      <c r="R49" s="759"/>
      <c r="S49" s="759"/>
      <c r="T49" s="51"/>
      <c r="U49" s="759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717.7592500000001</v>
      </c>
      <c r="Z49" s="758"/>
    </row>
    <row r="50" spans="1:26" s="157" customFormat="1" ht="12.75">
      <c r="A50" s="45" t="s">
        <v>54</v>
      </c>
      <c r="B50" s="51" t="s">
        <v>76</v>
      </c>
      <c r="C50" s="53" t="s">
        <v>48</v>
      </c>
      <c r="D50" s="758" t="s">
        <v>178</v>
      </c>
      <c r="E50" s="159"/>
      <c r="F50" s="158"/>
      <c r="G50" s="765" t="s">
        <v>178</v>
      </c>
      <c r="H50" s="158"/>
      <c r="I50" s="760"/>
      <c r="J50" s="765" t="s">
        <v>178</v>
      </c>
      <c r="K50" s="51"/>
      <c r="L50" s="759"/>
      <c r="M50" s="759"/>
      <c r="N50" s="51"/>
      <c r="O50" s="759"/>
      <c r="P50" s="759"/>
      <c r="Q50" s="51"/>
      <c r="R50" s="759"/>
      <c r="S50" s="759"/>
      <c r="T50" s="51"/>
      <c r="U50" s="759"/>
      <c r="V50" s="766" t="s">
        <v>178</v>
      </c>
      <c r="W50" s="519">
        <f t="shared" si="0"/>
        <v>0</v>
      </c>
      <c r="X50" s="751">
        <f t="shared" si="0"/>
        <v>0</v>
      </c>
      <c r="Y50" s="766" t="s">
        <v>178</v>
      </c>
      <c r="Z50" s="758"/>
    </row>
    <row r="51" spans="1:26" s="157" customFormat="1" ht="12.75">
      <c r="A51" s="45" t="s">
        <v>54</v>
      </c>
      <c r="B51" s="51" t="s">
        <v>77</v>
      </c>
      <c r="C51" s="53" t="s">
        <v>78</v>
      </c>
      <c r="D51" s="767">
        <v>2609</v>
      </c>
      <c r="E51" s="51"/>
      <c r="F51" s="767"/>
      <c r="G51" s="768">
        <v>1281</v>
      </c>
      <c r="H51" s="158"/>
      <c r="I51" s="759"/>
      <c r="J51" s="768">
        <v>1312</v>
      </c>
      <c r="K51" s="51"/>
      <c r="L51" s="759"/>
      <c r="M51" s="759"/>
      <c r="N51" s="51"/>
      <c r="O51" s="759"/>
      <c r="P51" s="759"/>
      <c r="Q51" s="51"/>
      <c r="R51" s="759"/>
      <c r="S51" s="759"/>
      <c r="T51" s="51"/>
      <c r="U51" s="759"/>
      <c r="V51" s="802">
        <v>16</v>
      </c>
      <c r="W51" s="519">
        <f t="shared" si="0"/>
        <v>0</v>
      </c>
      <c r="X51" s="751">
        <f t="shared" si="0"/>
        <v>0</v>
      </c>
      <c r="Y51" s="519">
        <f t="shared" si="0"/>
        <v>2609</v>
      </c>
      <c r="Z51" s="758"/>
    </row>
    <row r="52" spans="1:26" s="157" customFormat="1" ht="12.75">
      <c r="A52" s="45" t="s">
        <v>54</v>
      </c>
      <c r="B52" s="51" t="s">
        <v>79</v>
      </c>
      <c r="C52" s="53" t="s">
        <v>48</v>
      </c>
      <c r="D52" s="762" t="s">
        <v>178</v>
      </c>
      <c r="E52" s="51"/>
      <c r="F52" s="758"/>
      <c r="G52" s="765" t="s">
        <v>178</v>
      </c>
      <c r="H52" s="158"/>
      <c r="I52" s="760"/>
      <c r="J52" s="765" t="s">
        <v>178</v>
      </c>
      <c r="K52" s="51"/>
      <c r="L52" s="759"/>
      <c r="M52" s="759"/>
      <c r="N52" s="51"/>
      <c r="O52" s="759"/>
      <c r="P52" s="759"/>
      <c r="Q52" s="51"/>
      <c r="R52" s="759"/>
      <c r="S52" s="759"/>
      <c r="T52" s="51"/>
      <c r="U52" s="761"/>
      <c r="V52" s="766" t="s">
        <v>178</v>
      </c>
      <c r="W52" s="519">
        <f t="shared" si="0"/>
        <v>0</v>
      </c>
      <c r="X52" s="751">
        <f t="shared" si="0"/>
        <v>0</v>
      </c>
      <c r="Y52" s="769" t="s">
        <v>178</v>
      </c>
      <c r="Z52" s="758"/>
    </row>
    <row r="53" spans="1:26" s="157" customFormat="1" ht="12.75">
      <c r="A53" s="45" t="s">
        <v>54</v>
      </c>
      <c r="B53" s="51" t="s">
        <v>183</v>
      </c>
      <c r="C53" s="53" t="s">
        <v>15</v>
      </c>
      <c r="D53" s="762">
        <v>1191.411</v>
      </c>
      <c r="E53" s="51"/>
      <c r="F53" s="758"/>
      <c r="G53" s="765">
        <v>1015.42805</v>
      </c>
      <c r="H53" s="158"/>
      <c r="I53" s="760"/>
      <c r="J53" s="765">
        <v>317.258</v>
      </c>
      <c r="K53" s="51"/>
      <c r="L53" s="759"/>
      <c r="M53" s="759"/>
      <c r="N53" s="51"/>
      <c r="O53" s="759"/>
      <c r="P53" s="759"/>
      <c r="Q53" s="51"/>
      <c r="R53" s="759"/>
      <c r="S53" s="759"/>
      <c r="T53" s="51"/>
      <c r="U53" s="761"/>
      <c r="V53" s="766">
        <v>29.004</v>
      </c>
      <c r="W53" s="519"/>
      <c r="X53" s="751"/>
      <c r="Y53" s="751">
        <f t="shared" si="0"/>
        <v>1361.69005</v>
      </c>
      <c r="Z53" s="758"/>
    </row>
    <row r="54" spans="1:26" s="118" customFormat="1" ht="12.75">
      <c r="A54" s="115">
        <v>4</v>
      </c>
      <c r="B54" s="142" t="s">
        <v>80</v>
      </c>
      <c r="C54" s="115"/>
      <c r="D54" s="116">
        <v>18</v>
      </c>
      <c r="E54" s="44"/>
      <c r="F54" s="794"/>
      <c r="G54" s="770">
        <v>12</v>
      </c>
      <c r="H54" s="117"/>
      <c r="I54" s="771"/>
      <c r="J54" s="770">
        <v>6</v>
      </c>
      <c r="K54" s="44"/>
      <c r="L54" s="755"/>
      <c r="M54" s="755"/>
      <c r="N54" s="44"/>
      <c r="O54" s="755"/>
      <c r="P54" s="755"/>
      <c r="Q54" s="44"/>
      <c r="R54" s="755"/>
      <c r="S54" s="755"/>
      <c r="T54" s="44"/>
      <c r="U54" s="772"/>
      <c r="V54" s="772"/>
      <c r="W54" s="519">
        <f t="shared" si="0"/>
        <v>0</v>
      </c>
      <c r="X54" s="751">
        <f t="shared" si="0"/>
        <v>0</v>
      </c>
      <c r="Y54" s="756">
        <f t="shared" si="0"/>
        <v>18</v>
      </c>
      <c r="Z54" s="757"/>
    </row>
    <row r="55" spans="1:26" s="157" customFormat="1" ht="12.75">
      <c r="A55" s="45" t="s">
        <v>54</v>
      </c>
      <c r="B55" s="51" t="s">
        <v>73</v>
      </c>
      <c r="C55" s="53" t="s">
        <v>48</v>
      </c>
      <c r="D55" s="762">
        <v>293.973</v>
      </c>
      <c r="E55" s="51"/>
      <c r="F55" s="51"/>
      <c r="G55" s="765">
        <v>163.436304</v>
      </c>
      <c r="H55" s="158"/>
      <c r="I55" s="760"/>
      <c r="J55" s="765">
        <v>130.537</v>
      </c>
      <c r="K55" s="51"/>
      <c r="L55" s="759"/>
      <c r="M55" s="759"/>
      <c r="N55" s="51"/>
      <c r="O55" s="759"/>
      <c r="P55" s="759"/>
      <c r="Q55" s="51"/>
      <c r="R55" s="759"/>
      <c r="S55" s="759"/>
      <c r="T55" s="51"/>
      <c r="U55" s="761"/>
      <c r="V55" s="761"/>
      <c r="W55" s="519">
        <f t="shared" si="0"/>
        <v>0</v>
      </c>
      <c r="X55" s="751">
        <f t="shared" si="0"/>
        <v>0</v>
      </c>
      <c r="Y55" s="751">
        <f t="shared" si="0"/>
        <v>293.973304</v>
      </c>
      <c r="Z55" s="758"/>
    </row>
    <row r="56" spans="1:26" s="157" customFormat="1" ht="12.75">
      <c r="A56" s="45" t="s">
        <v>54</v>
      </c>
      <c r="B56" s="51" t="s">
        <v>74</v>
      </c>
      <c r="C56" s="53" t="s">
        <v>48</v>
      </c>
      <c r="D56" s="762">
        <v>166.562</v>
      </c>
      <c r="E56" s="51"/>
      <c r="F56" s="51"/>
      <c r="G56" s="765">
        <v>99.562</v>
      </c>
      <c r="H56" s="158"/>
      <c r="I56" s="760"/>
      <c r="J56" s="765">
        <v>67</v>
      </c>
      <c r="K56" s="51"/>
      <c r="L56" s="759"/>
      <c r="M56" s="759"/>
      <c r="N56" s="51"/>
      <c r="O56" s="759"/>
      <c r="P56" s="759"/>
      <c r="Q56" s="51"/>
      <c r="R56" s="759"/>
      <c r="S56" s="759"/>
      <c r="T56" s="51"/>
      <c r="U56" s="761"/>
      <c r="V56" s="761"/>
      <c r="W56" s="519">
        <f t="shared" si="0"/>
        <v>0</v>
      </c>
      <c r="X56" s="751">
        <f t="shared" si="0"/>
        <v>0</v>
      </c>
      <c r="Y56" s="751">
        <f t="shared" si="0"/>
        <v>166.562</v>
      </c>
      <c r="Z56" s="758"/>
    </row>
    <row r="57" spans="1:26" s="157" customFormat="1" ht="12.75">
      <c r="A57" s="45" t="s">
        <v>54</v>
      </c>
      <c r="B57" s="51" t="s">
        <v>183</v>
      </c>
      <c r="C57" s="53" t="s">
        <v>15</v>
      </c>
      <c r="D57" s="762">
        <v>193.50490000000002</v>
      </c>
      <c r="E57" s="51"/>
      <c r="F57" s="51"/>
      <c r="G57" s="765">
        <v>47.68479999999994</v>
      </c>
      <c r="H57" s="158"/>
      <c r="I57" s="760"/>
      <c r="J57" s="765">
        <v>145.918</v>
      </c>
      <c r="K57" s="51"/>
      <c r="L57" s="759"/>
      <c r="M57" s="759"/>
      <c r="N57" s="51"/>
      <c r="O57" s="759"/>
      <c r="P57" s="759"/>
      <c r="Q57" s="51"/>
      <c r="R57" s="759"/>
      <c r="S57" s="759"/>
      <c r="T57" s="51"/>
      <c r="U57" s="761"/>
      <c r="V57" s="761"/>
      <c r="W57" s="519"/>
      <c r="X57" s="751"/>
      <c r="Y57" s="751">
        <f>V57+S57+P57+M57+J57+G57</f>
        <v>193.60279999999995</v>
      </c>
      <c r="Z57" s="758"/>
    </row>
    <row r="58" spans="1:26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ht="12.7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3647</v>
      </c>
      <c r="F59" s="645">
        <f>F60+F61</f>
        <v>12705</v>
      </c>
      <c r="G59" s="645">
        <f>G60+G61</f>
        <v>4032146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3647</v>
      </c>
      <c r="X59" s="693">
        <f>U59+R59+O59+L59+I59+F59</f>
        <v>12705</v>
      </c>
      <c r="Y59" s="693">
        <f>V59+S59+P59+M59+J59+G59</f>
        <v>4032146</v>
      </c>
      <c r="Z59" s="660"/>
    </row>
    <row r="60" spans="1:26" s="700" customFormat="1" ht="12.75">
      <c r="A60" s="594" t="s">
        <v>54</v>
      </c>
      <c r="B60" s="773" t="s">
        <v>85</v>
      </c>
      <c r="C60" s="572" t="s">
        <v>84</v>
      </c>
      <c r="D60" s="654">
        <v>123813</v>
      </c>
      <c r="E60" s="654">
        <v>1892</v>
      </c>
      <c r="F60" s="654">
        <v>5837</v>
      </c>
      <c r="G60" s="732">
        <v>2031267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1892</v>
      </c>
      <c r="X60" s="728">
        <f t="shared" si="0"/>
        <v>5837</v>
      </c>
      <c r="Y60" s="728">
        <f>V60+S60+P60+M60+J60+G60</f>
        <v>2031267</v>
      </c>
      <c r="Z60" s="732"/>
    </row>
    <row r="61" spans="1:26" s="700" customFormat="1" ht="12.7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1755</v>
      </c>
      <c r="F61" s="654">
        <v>6868</v>
      </c>
      <c r="G61" s="732">
        <v>2000879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1755</v>
      </c>
      <c r="X61" s="728">
        <f t="shared" si="0"/>
        <v>6868</v>
      </c>
      <c r="Y61" s="728">
        <f>V61+S61+P61+M61+J61+G61</f>
        <v>2000879</v>
      </c>
      <c r="Z61" s="732"/>
    </row>
    <row r="62" spans="1:26" s="701" customFormat="1" ht="12.7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1652</v>
      </c>
      <c r="F62" s="645">
        <f>F63+F64</f>
        <v>5399</v>
      </c>
      <c r="G62" s="645">
        <f>G63+G64</f>
        <v>494981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1652</v>
      </c>
      <c r="X62" s="693">
        <f t="shared" si="0"/>
        <v>5399</v>
      </c>
      <c r="Y62" s="693">
        <f>V62+S62+P62+M62+J62+G62</f>
        <v>494981</v>
      </c>
      <c r="Z62" s="660"/>
    </row>
    <row r="63" spans="1:26" s="700" customFormat="1" ht="12.75">
      <c r="A63" s="594" t="s">
        <v>54</v>
      </c>
      <c r="B63" s="773" t="s">
        <v>85</v>
      </c>
      <c r="C63" s="572" t="s">
        <v>84</v>
      </c>
      <c r="D63" s="654">
        <v>18117</v>
      </c>
      <c r="E63" s="654">
        <v>813</v>
      </c>
      <c r="F63" s="654">
        <v>2729</v>
      </c>
      <c r="G63" s="732">
        <v>247484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813</v>
      </c>
      <c r="X63" s="728">
        <f t="shared" si="0"/>
        <v>2729</v>
      </c>
      <c r="Y63" s="728">
        <f>V63+S63+P63+M63+J63+G63</f>
        <v>247484</v>
      </c>
      <c r="Z63" s="732"/>
    </row>
    <row r="64" spans="1:26" s="700" customFormat="1" ht="12.7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839</v>
      </c>
      <c r="F64" s="654">
        <v>2670</v>
      </c>
      <c r="G64" s="732">
        <v>247497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839</v>
      </c>
      <c r="X64" s="728">
        <f t="shared" si="0"/>
        <v>2670</v>
      </c>
      <c r="Y64" s="728">
        <f t="shared" si="0"/>
        <v>247497</v>
      </c>
      <c r="Z64" s="732"/>
    </row>
    <row r="65" spans="1:26" s="701" customFormat="1" ht="12.7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22.06602696</v>
      </c>
      <c r="F65" s="733">
        <f>F66+F67</f>
        <v>81.08849857</v>
      </c>
      <c r="G65" s="733">
        <f>G66+G67</f>
        <v>2378.518487047864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22.06602696</v>
      </c>
      <c r="X65" s="692">
        <f t="shared" si="0"/>
        <v>81.08849857</v>
      </c>
      <c r="Y65" s="692">
        <f t="shared" si="0"/>
        <v>2378.518487047864</v>
      </c>
      <c r="Z65" s="644"/>
    </row>
    <row r="66" spans="1:26" s="700" customFormat="1" ht="12.75">
      <c r="A66" s="594" t="s">
        <v>54</v>
      </c>
      <c r="B66" s="595" t="s">
        <v>90</v>
      </c>
      <c r="C66" s="572" t="s">
        <v>154</v>
      </c>
      <c r="D66" s="798">
        <v>60053</v>
      </c>
      <c r="E66" s="655">
        <v>7.80595461</v>
      </c>
      <c r="F66" s="655">
        <v>23.89380478</v>
      </c>
      <c r="G66" s="653">
        <v>771.229199639624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7.80595461</v>
      </c>
      <c r="X66" s="699">
        <f t="shared" si="0"/>
        <v>23.89380478</v>
      </c>
      <c r="Y66" s="699">
        <f t="shared" si="0"/>
        <v>771.229199639624</v>
      </c>
      <c r="Z66" s="653"/>
    </row>
    <row r="67" spans="1:26" s="700" customFormat="1" ht="12.75">
      <c r="A67" s="594" t="s">
        <v>54</v>
      </c>
      <c r="B67" s="595" t="s">
        <v>91</v>
      </c>
      <c r="C67" s="572" t="s">
        <v>154</v>
      </c>
      <c r="D67" s="798">
        <v>142465</v>
      </c>
      <c r="E67" s="655">
        <v>14.26007235</v>
      </c>
      <c r="F67" s="655">
        <v>57.19469379</v>
      </c>
      <c r="G67" s="653">
        <v>1607.28928740824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14.26007235</v>
      </c>
      <c r="X67" s="699">
        <f t="shared" si="0"/>
        <v>57.19469379</v>
      </c>
      <c r="Y67" s="699">
        <f t="shared" si="0"/>
        <v>1607.28928740824</v>
      </c>
      <c r="Z67" s="653"/>
    </row>
    <row r="68" spans="1:26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14.562</v>
      </c>
      <c r="F68" s="736">
        <v>18.812</v>
      </c>
      <c r="G68" s="650">
        <f>2451.826+E68</f>
        <v>2466.388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14.562</v>
      </c>
      <c r="X68" s="731">
        <f t="shared" si="0"/>
        <v>18.812</v>
      </c>
      <c r="Y68" s="731">
        <f>V68+S68+P68+M68+J68+G68</f>
        <v>2466.388</v>
      </c>
      <c r="Z68" s="661"/>
    </row>
    <row r="69" spans="1:26" s="716" customFormat="1" ht="25.5">
      <c r="A69" s="712"/>
      <c r="B69" s="711" t="s">
        <v>94</v>
      </c>
      <c r="C69" s="712" t="s">
        <v>48</v>
      </c>
      <c r="D69" s="789">
        <v>9.81034</v>
      </c>
      <c r="E69" s="796">
        <v>1.3374</v>
      </c>
      <c r="F69" s="796">
        <v>4.566856</v>
      </c>
      <c r="G69" s="797">
        <v>40.961736</v>
      </c>
      <c r="H69" s="677"/>
      <c r="I69" s="774">
        <v>0</v>
      </c>
      <c r="J69" s="774">
        <v>0</v>
      </c>
      <c r="K69" s="715"/>
      <c r="L69" s="774">
        <v>0</v>
      </c>
      <c r="M69" s="774">
        <v>0</v>
      </c>
      <c r="N69" s="715"/>
      <c r="O69" s="774">
        <v>0</v>
      </c>
      <c r="P69" s="774">
        <v>0</v>
      </c>
      <c r="Q69" s="715"/>
      <c r="R69" s="774">
        <v>0</v>
      </c>
      <c r="S69" s="774">
        <v>0</v>
      </c>
      <c r="T69" s="715"/>
      <c r="U69" s="774">
        <v>0</v>
      </c>
      <c r="V69" s="774">
        <v>0</v>
      </c>
      <c r="W69" s="775">
        <f>T69+Q69+N69+K69+H69+E69</f>
        <v>1.3374</v>
      </c>
      <c r="X69" s="775">
        <f t="shared" si="0"/>
        <v>4.566856</v>
      </c>
      <c r="Y69" s="775">
        <f t="shared" si="0"/>
        <v>40.961736</v>
      </c>
      <c r="Z69" s="776"/>
    </row>
    <row r="70" spans="1:26" s="564" customFormat="1" ht="13.5">
      <c r="A70" s="642" t="s">
        <v>95</v>
      </c>
      <c r="B70" s="647" t="s">
        <v>96</v>
      </c>
      <c r="C70" s="642"/>
      <c r="D70" s="556"/>
      <c r="E70" s="647"/>
      <c r="F70" s="801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/>
      <c r="X71" s="693"/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4</v>
      </c>
      <c r="X72" s="664">
        <v>12</v>
      </c>
      <c r="Y72" s="664">
        <v>79</v>
      </c>
      <c r="Z72" s="602"/>
    </row>
    <row r="73" spans="1:26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1</v>
      </c>
      <c r="X73" s="675">
        <v>9</v>
      </c>
      <c r="Y73" s="675">
        <v>75</v>
      </c>
      <c r="Z73" s="597"/>
    </row>
    <row r="74" spans="1:26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/>
      <c r="X76" s="664"/>
      <c r="Y76" s="664"/>
      <c r="Z76" s="602"/>
    </row>
    <row r="77" spans="1:26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/>
      <c r="Y77" s="664"/>
      <c r="Z77" s="602"/>
    </row>
    <row r="78" spans="1:26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54</v>
      </c>
      <c r="Y82" s="686"/>
      <c r="Z82" s="687"/>
    </row>
    <row r="83" spans="1:26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44</v>
      </c>
      <c r="Y83" s="664"/>
      <c r="Z83" s="602"/>
    </row>
    <row r="84" spans="1:26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99</v>
      </c>
      <c r="Y85" s="686"/>
      <c r="Z85" s="687"/>
    </row>
    <row r="86" spans="1:26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43</v>
      </c>
      <c r="Y86" s="664"/>
      <c r="Z86" s="602"/>
    </row>
    <row r="87" spans="1:26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3</v>
      </c>
      <c r="Y87" s="664"/>
      <c r="Z87" s="602"/>
    </row>
    <row r="88" spans="1:26" s="571" customFormat="1" ht="12.75">
      <c r="A88" s="573" t="s">
        <v>54</v>
      </c>
      <c r="B88" s="570" t="s">
        <v>184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4</v>
      </c>
      <c r="Y88" s="664"/>
      <c r="Z88" s="602"/>
    </row>
    <row r="89" spans="1:26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49</v>
      </c>
      <c r="Y89" s="664"/>
      <c r="Z89" s="602"/>
    </row>
    <row r="90" spans="1:26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/>
      <c r="X90" s="686"/>
      <c r="Y90" s="686"/>
      <c r="Z90" s="687"/>
    </row>
    <row r="91" spans="1:26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/>
      <c r="X92" s="664"/>
      <c r="Y92" s="664"/>
      <c r="Z92" s="602"/>
    </row>
    <row r="93" spans="1:26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/>
      <c r="X93" s="664"/>
      <c r="Y93" s="664"/>
      <c r="Z93" s="602"/>
    </row>
    <row r="94" spans="1:26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>
        <v>1</v>
      </c>
      <c r="X96" s="673">
        <v>1</v>
      </c>
      <c r="Y96" s="673"/>
      <c r="Z96" s="674"/>
    </row>
    <row r="98" s="609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  <row r="106" s="610" customFormat="1" ht="18.75"/>
    <row r="107" s="610" customFormat="1" ht="18.75"/>
    <row r="108" s="610" customFormat="1" ht="18.75"/>
    <row r="109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AutoBVT</cp:lastModifiedBy>
  <cp:lastPrinted>2021-01-28T01:15:48Z</cp:lastPrinted>
  <dcterms:created xsi:type="dcterms:W3CDTF">2019-06-18T09:07:39Z</dcterms:created>
  <dcterms:modified xsi:type="dcterms:W3CDTF">2021-04-20T06:57:55Z</dcterms:modified>
  <cp:category/>
  <cp:version/>
  <cp:contentType/>
  <cp:contentStatus/>
</cp:coreProperties>
</file>